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Instructions" sheetId="1" r:id="rId1"/>
    <sheet name="Individual" sheetId="2" r:id="rId2"/>
    <sheet name="Couple" sheetId="3" r:id="rId3"/>
  </sheets>
  <definedNames>
    <definedName name="_xlnm.Print_Area" localSheetId="1">'Individual'!$A$1:$K$51</definedName>
  </definedNames>
  <calcPr calcMode="manual" fullCalcOnLoad="1"/>
</workbook>
</file>

<file path=xl/sharedStrings.xml><?xml version="1.0" encoding="utf-8"?>
<sst xmlns="http://schemas.openxmlformats.org/spreadsheetml/2006/main" count="26" uniqueCount="10">
  <si>
    <t>Income Range</t>
  </si>
  <si>
    <t>From</t>
  </si>
  <si>
    <t>To</t>
  </si>
  <si>
    <t>Co-Pay</t>
  </si>
  <si>
    <t>Percent of Income</t>
  </si>
  <si>
    <t>ATTACHMENT A</t>
  </si>
  <si>
    <t>Report Year:</t>
  </si>
  <si>
    <t>SSI Individual:</t>
  </si>
  <si>
    <t>SSI Couple:</t>
  </si>
  <si>
    <t>Instructions:  Enter the Information into the orange boxes below.  Press the "F9" key.  Print worksheets.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</si>
</sst>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3" borderId="2" xfId="0" applyFont="1" applyFill="1" applyBorder="1" applyAlignment="1">
      <alignment horizontal="left" vertical="center" indent="10"/>
    </xf>
    <xf numFmtId="0" fontId="1" fillId="4" borderId="2" xfId="0" applyFont="1" applyFill="1" applyBorder="1" applyAlignment="1">
      <alignment horizontal="left" vertical="center" indent="4"/>
    </xf>
    <xf numFmtId="164" fontId="1" fillId="4" borderId="2" xfId="0" applyNumberFormat="1" applyFont="1" applyFill="1" applyBorder="1" applyAlignment="1">
      <alignment horizontal="left" vertical="center" indent="4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37.7109375" style="0" customWidth="1"/>
    <col min="2" max="2" width="18.00390625" style="0" customWidth="1"/>
  </cols>
  <sheetData>
    <row r="2" spans="1:2" ht="27" customHeight="1">
      <c r="A2" s="25" t="s">
        <v>9</v>
      </c>
      <c r="B2" s="26"/>
    </row>
    <row r="4" ht="13.5" thickBot="1"/>
    <row r="5" spans="1:2" ht="38.25" customHeight="1" thickBot="1" thickTop="1">
      <c r="A5" s="13" t="s">
        <v>6</v>
      </c>
      <c r="B5" s="14">
        <v>2009</v>
      </c>
    </row>
    <row r="6" spans="1:2" ht="38.25" customHeight="1" thickBot="1" thickTop="1">
      <c r="A6" s="13" t="s">
        <v>7</v>
      </c>
      <c r="B6" s="15">
        <v>674</v>
      </c>
    </row>
    <row r="7" spans="1:2" ht="38.25" customHeight="1" thickBot="1" thickTop="1">
      <c r="A7" s="13" t="s">
        <v>8</v>
      </c>
      <c r="B7" s="15">
        <v>1011</v>
      </c>
    </row>
    <row r="8" ht="13.5" thickTop="1"/>
  </sheetData>
  <mergeCells count="1"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="75" zoomScaleSheetLayoutView="75" workbookViewId="0" topLeftCell="A1">
      <selection activeCell="M34" sqref="M34"/>
    </sheetView>
  </sheetViews>
  <sheetFormatPr defaultColWidth="9.140625" defaultRowHeight="12.75"/>
  <cols>
    <col min="3" max="3" width="3.28125" style="0" customWidth="1"/>
    <col min="5" max="5" width="10.28125" style="0" customWidth="1"/>
    <col min="6" max="6" width="5.28125" style="0" customWidth="1"/>
    <col min="9" max="9" width="2.57421875" style="0" customWidth="1"/>
    <col min="10" max="10" width="15.57421875" style="0" customWidth="1"/>
    <col min="11" max="11" width="15.28125" style="0" customWidth="1"/>
    <col min="12" max="12" width="10.8515625" style="0" customWidth="1"/>
    <col min="14" max="14" width="12.00390625" style="0" bestFit="1" customWidth="1"/>
  </cols>
  <sheetData>
    <row r="1" spans="10:15" ht="15.75" thickBot="1">
      <c r="J1" s="27" t="s">
        <v>5</v>
      </c>
      <c r="K1" s="27"/>
      <c r="O1" s="10"/>
    </row>
    <row r="2" spans="1:13" ht="12.75">
      <c r="A2" s="29" t="str">
        <f>CONCATENATE(TEXT(Instructions!B5,0)," Co-pay Schedule for Individual")</f>
        <v>2009 Co-pay Schedule for Individual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4" spans="1:11" ht="12.75">
      <c r="A4" s="1" t="s">
        <v>0</v>
      </c>
      <c r="B4" s="1"/>
      <c r="E4" s="28" t="s">
        <v>4</v>
      </c>
      <c r="F4" s="5"/>
      <c r="G4" s="1" t="s">
        <v>0</v>
      </c>
      <c r="H4" s="1"/>
      <c r="K4" s="28" t="s">
        <v>4</v>
      </c>
    </row>
    <row r="5" spans="1:11" ht="12.75">
      <c r="A5" s="2" t="s">
        <v>1</v>
      </c>
      <c r="B5" s="2" t="s">
        <v>2</v>
      </c>
      <c r="C5" s="2"/>
      <c r="D5" s="2" t="s">
        <v>3</v>
      </c>
      <c r="E5" s="26"/>
      <c r="F5" s="5"/>
      <c r="G5" s="2" t="s">
        <v>1</v>
      </c>
      <c r="H5" s="2" t="s">
        <v>2</v>
      </c>
      <c r="I5" s="2"/>
      <c r="J5" s="2" t="s">
        <v>3</v>
      </c>
      <c r="K5" s="26"/>
    </row>
    <row r="6" spans="1:11" ht="12.75">
      <c r="A6" s="3">
        <v>1</v>
      </c>
      <c r="B6" s="3">
        <f>Instructions!B6</f>
        <v>674</v>
      </c>
      <c r="C6" s="3"/>
      <c r="D6" s="3">
        <v>1</v>
      </c>
      <c r="E6" s="4">
        <f>D6/B6</f>
        <v>0.001483679525222552</v>
      </c>
      <c r="F6" s="5"/>
      <c r="G6" s="3">
        <f>IF(OR(B45=" ",B45="+")," ",B45+1)</f>
        <v>1962</v>
      </c>
      <c r="H6" s="3">
        <f>IF(G6=" "," ",IF(G6&gt;3160,"+",B45+33))</f>
        <v>1994</v>
      </c>
      <c r="I6" s="3"/>
      <c r="J6" s="3">
        <f>IF(A46=" "," ",IF(A46&gt;3160,"3 percent of income",D45+1))</f>
        <v>46</v>
      </c>
      <c r="K6" s="12">
        <f>IF(A46=" "," ",IF(A46&gt;3160,0.03,D45/B45))</f>
        <v>0.022947475777664456</v>
      </c>
    </row>
    <row r="7" spans="1:11" ht="12.75">
      <c r="A7" s="3">
        <f>B6+1</f>
        <v>675</v>
      </c>
      <c r="B7" s="3">
        <f>IF(A7=" "," ",IF(A7&gt;3160,"+",B6+33))</f>
        <v>707</v>
      </c>
      <c r="C7" s="3"/>
      <c r="D7" s="3">
        <f>INT(Instructions!B6/33)-13</f>
        <v>7</v>
      </c>
      <c r="E7" s="4">
        <f>D7/B7</f>
        <v>0.009900990099009901</v>
      </c>
      <c r="F7" s="5"/>
      <c r="G7" s="3">
        <f aca="true" t="shared" si="0" ref="G7:G46">IF(OR(H6=" ",H6="+")," ",H6+1)</f>
        <v>1995</v>
      </c>
      <c r="H7" s="3">
        <f>IF(G7=" "," ",IF(G7&gt;3160,"+",H6+33))</f>
        <v>2027</v>
      </c>
      <c r="I7" s="3"/>
      <c r="J7" s="3">
        <f>IF(G7=" "," ",IF(G7&gt;3160,"3 percent of income",J6+1))</f>
        <v>47</v>
      </c>
      <c r="K7" s="12">
        <f>IF(G7=" "," ",IF(G7&gt;3160,0.03,J6/H6))</f>
        <v>0.023069207622868605</v>
      </c>
    </row>
    <row r="8" spans="1:11" ht="12.75">
      <c r="A8" s="3">
        <f aca="true" t="shared" si="1" ref="A8:A45">IF(OR(B7=" ",B7="+")," ",B7+1)</f>
        <v>708</v>
      </c>
      <c r="B8" s="3">
        <f>IF(A8=" "," ",IF(A8&gt;3160,"+",B7+33))</f>
        <v>740</v>
      </c>
      <c r="C8" s="3"/>
      <c r="D8" s="3">
        <f>IF(A8&lt;500," ",IF(A8&gt;3160,"3 percent of income",D7+1))</f>
        <v>8</v>
      </c>
      <c r="E8" s="12">
        <f>IF(A8&lt;500," ",IF(A8&gt;3160,0.03,D7/B7))</f>
        <v>0.009900990099009901</v>
      </c>
      <c r="F8" s="5"/>
      <c r="G8" s="3">
        <f t="shared" si="0"/>
        <v>2028</v>
      </c>
      <c r="H8" s="3">
        <f aca="true" t="shared" si="2" ref="H8:H46">IF(G8=" "," ",IF(G8&gt;3160,"+",H7+33))</f>
        <v>2060</v>
      </c>
      <c r="I8" s="3"/>
      <c r="J8" s="3">
        <f aca="true" t="shared" si="3" ref="J8:J46">IF(G8=" "," ",IF(G8&gt;3160,"3 percent of income",J7+1))</f>
        <v>48</v>
      </c>
      <c r="K8" s="12">
        <f aca="true" t="shared" si="4" ref="K8:K46">IF(G8=" "," ",IF(G8&gt;3160,0.03,J7/H7))</f>
        <v>0.023186975826344353</v>
      </c>
    </row>
    <row r="9" spans="1:16" ht="12.75">
      <c r="A9" s="3">
        <f t="shared" si="1"/>
        <v>741</v>
      </c>
      <c r="B9" s="3">
        <f aca="true" t="shared" si="5" ref="B9:B45">IF(A9=" "," ",IF(A9&gt;3160,"+",B8+33))</f>
        <v>773</v>
      </c>
      <c r="C9" s="3"/>
      <c r="D9" s="3">
        <f>IF(A9=" "," ",IF(A9&gt;3160,"3 percent of income",D8+1))</f>
        <v>9</v>
      </c>
      <c r="E9" s="12">
        <f>IF(A9=" "," ",IF(A9&gt;3160,0.03,D8/B8))</f>
        <v>0.010810810810810811</v>
      </c>
      <c r="F9" s="5"/>
      <c r="G9" s="3">
        <f t="shared" si="0"/>
        <v>2061</v>
      </c>
      <c r="H9" s="3">
        <f t="shared" si="2"/>
        <v>2093</v>
      </c>
      <c r="I9" s="3"/>
      <c r="J9" s="3">
        <f t="shared" si="3"/>
        <v>49</v>
      </c>
      <c r="K9" s="12">
        <f t="shared" si="4"/>
        <v>0.02330097087378641</v>
      </c>
      <c r="M9" s="3"/>
      <c r="N9" s="3"/>
      <c r="O9" s="3"/>
      <c r="P9" s="3"/>
    </row>
    <row r="10" spans="1:16" ht="12.75">
      <c r="A10" s="3">
        <f t="shared" si="1"/>
        <v>774</v>
      </c>
      <c r="B10" s="3">
        <f t="shared" si="5"/>
        <v>806</v>
      </c>
      <c r="C10" s="3"/>
      <c r="D10" s="3">
        <f aca="true" t="shared" si="6" ref="D10:D45">IF(A10=" "," ",IF(A10&gt;3160,"3 percent of income",D9+1))</f>
        <v>10</v>
      </c>
      <c r="E10" s="12">
        <f aca="true" t="shared" si="7" ref="E10:E45">IF(A10=" "," ",IF(A10&gt;3160,0.03,D9/B9))</f>
        <v>0.01164294954721863</v>
      </c>
      <c r="F10" s="5"/>
      <c r="G10" s="3">
        <f t="shared" si="0"/>
        <v>2094</v>
      </c>
      <c r="H10" s="3">
        <f t="shared" si="2"/>
        <v>2126</v>
      </c>
      <c r="I10" s="3"/>
      <c r="J10" s="3">
        <f t="shared" si="3"/>
        <v>50</v>
      </c>
      <c r="K10" s="12">
        <f t="shared" si="4"/>
        <v>0.023411371237458192</v>
      </c>
      <c r="M10" s="3"/>
      <c r="N10" s="3"/>
      <c r="O10" s="3"/>
      <c r="P10" s="3"/>
    </row>
    <row r="11" spans="1:16" ht="12.75">
      <c r="A11" s="3">
        <f t="shared" si="1"/>
        <v>807</v>
      </c>
      <c r="B11" s="3">
        <f t="shared" si="5"/>
        <v>839</v>
      </c>
      <c r="C11" s="3"/>
      <c r="D11" s="3">
        <f t="shared" si="6"/>
        <v>11</v>
      </c>
      <c r="E11" s="12">
        <f t="shared" si="7"/>
        <v>0.01240694789081886</v>
      </c>
      <c r="F11" s="5"/>
      <c r="G11" s="3">
        <f t="shared" si="0"/>
        <v>2127</v>
      </c>
      <c r="H11" s="3">
        <f t="shared" si="2"/>
        <v>2159</v>
      </c>
      <c r="I11" s="3"/>
      <c r="J11" s="3">
        <f t="shared" si="3"/>
        <v>51</v>
      </c>
      <c r="K11" s="12">
        <f t="shared" si="4"/>
        <v>0.023518344308560677</v>
      </c>
      <c r="M11" s="3"/>
      <c r="N11" s="3"/>
      <c r="O11" s="3"/>
      <c r="P11" s="3"/>
    </row>
    <row r="12" spans="1:21" ht="12.75">
      <c r="A12" s="3">
        <f t="shared" si="1"/>
        <v>840</v>
      </c>
      <c r="B12" s="3">
        <f t="shared" si="5"/>
        <v>872</v>
      </c>
      <c r="C12" s="3"/>
      <c r="D12" s="3">
        <f t="shared" si="6"/>
        <v>12</v>
      </c>
      <c r="E12" s="12">
        <f t="shared" si="7"/>
        <v>0.013110846245530394</v>
      </c>
      <c r="F12" s="5"/>
      <c r="G12" s="3">
        <f t="shared" si="0"/>
        <v>2160</v>
      </c>
      <c r="H12" s="3">
        <f t="shared" si="2"/>
        <v>2192</v>
      </c>
      <c r="I12" s="3"/>
      <c r="J12" s="3">
        <f t="shared" si="3"/>
        <v>52</v>
      </c>
      <c r="K12" s="12">
        <f t="shared" si="4"/>
        <v>0.023622047244094488</v>
      </c>
      <c r="M12" s="3"/>
      <c r="N12" s="3"/>
      <c r="O12" s="3"/>
      <c r="P12" s="3"/>
      <c r="Q12" s="3"/>
      <c r="R12" s="11"/>
      <c r="U12">
        <v>11</v>
      </c>
    </row>
    <row r="13" spans="1:18" ht="12.75">
      <c r="A13" s="3">
        <f t="shared" si="1"/>
        <v>873</v>
      </c>
      <c r="B13" s="3">
        <f t="shared" si="5"/>
        <v>905</v>
      </c>
      <c r="C13" s="3"/>
      <c r="D13" s="3">
        <f t="shared" si="6"/>
        <v>13</v>
      </c>
      <c r="E13" s="12">
        <f t="shared" si="7"/>
        <v>0.013761467889908258</v>
      </c>
      <c r="F13" s="5"/>
      <c r="G13" s="3">
        <f t="shared" si="0"/>
        <v>2193</v>
      </c>
      <c r="H13" s="3">
        <f t="shared" si="2"/>
        <v>2225</v>
      </c>
      <c r="I13" s="3"/>
      <c r="J13" s="3">
        <f t="shared" si="3"/>
        <v>53</v>
      </c>
      <c r="K13" s="12">
        <f t="shared" si="4"/>
        <v>0.023722627737226276</v>
      </c>
      <c r="M13" s="3"/>
      <c r="N13" s="3"/>
      <c r="O13" s="3"/>
      <c r="P13" s="3"/>
      <c r="Q13" s="3"/>
      <c r="R13" s="11"/>
    </row>
    <row r="14" spans="1:18" ht="12.75">
      <c r="A14" s="3">
        <f t="shared" si="1"/>
        <v>906</v>
      </c>
      <c r="B14" s="3">
        <f t="shared" si="5"/>
        <v>938</v>
      </c>
      <c r="C14" s="3"/>
      <c r="D14" s="3">
        <f t="shared" si="6"/>
        <v>14</v>
      </c>
      <c r="E14" s="12">
        <f t="shared" si="7"/>
        <v>0.014364640883977901</v>
      </c>
      <c r="F14" s="5"/>
      <c r="G14" s="3">
        <f t="shared" si="0"/>
        <v>2226</v>
      </c>
      <c r="H14" s="3">
        <f t="shared" si="2"/>
        <v>2258</v>
      </c>
      <c r="I14" s="3"/>
      <c r="J14" s="3">
        <f t="shared" si="3"/>
        <v>54</v>
      </c>
      <c r="K14" s="12">
        <f t="shared" si="4"/>
        <v>0.023820224719101123</v>
      </c>
      <c r="M14" s="3"/>
      <c r="N14" s="3"/>
      <c r="O14" s="3"/>
      <c r="P14" s="3"/>
      <c r="Q14" s="3"/>
      <c r="R14" s="11"/>
    </row>
    <row r="15" spans="1:18" ht="12.75">
      <c r="A15" s="3">
        <f t="shared" si="1"/>
        <v>939</v>
      </c>
      <c r="B15" s="3">
        <f t="shared" si="5"/>
        <v>971</v>
      </c>
      <c r="C15" s="3"/>
      <c r="D15" s="3">
        <f t="shared" si="6"/>
        <v>15</v>
      </c>
      <c r="E15" s="12">
        <f t="shared" si="7"/>
        <v>0.014925373134328358</v>
      </c>
      <c r="F15" s="5"/>
      <c r="G15" s="3">
        <f t="shared" si="0"/>
        <v>2259</v>
      </c>
      <c r="H15" s="3">
        <f t="shared" si="2"/>
        <v>2291</v>
      </c>
      <c r="I15" s="3"/>
      <c r="J15" s="3">
        <f t="shared" si="3"/>
        <v>55</v>
      </c>
      <c r="K15" s="12">
        <f t="shared" si="4"/>
        <v>0.023914968999114262</v>
      </c>
      <c r="M15" s="3"/>
      <c r="N15" s="3"/>
      <c r="O15" s="3"/>
      <c r="P15" s="3"/>
      <c r="Q15" s="3"/>
      <c r="R15" s="11"/>
    </row>
    <row r="16" spans="1:18" ht="12.75">
      <c r="A16" s="3">
        <f t="shared" si="1"/>
        <v>972</v>
      </c>
      <c r="B16" s="3">
        <f t="shared" si="5"/>
        <v>1004</v>
      </c>
      <c r="C16" s="3"/>
      <c r="D16" s="3">
        <f t="shared" si="6"/>
        <v>16</v>
      </c>
      <c r="E16" s="12">
        <f t="shared" si="7"/>
        <v>0.015447991761071062</v>
      </c>
      <c r="F16" s="5"/>
      <c r="G16" s="3">
        <f t="shared" si="0"/>
        <v>2292</v>
      </c>
      <c r="H16" s="3">
        <f t="shared" si="2"/>
        <v>2324</v>
      </c>
      <c r="I16" s="3"/>
      <c r="J16" s="3">
        <f t="shared" si="3"/>
        <v>56</v>
      </c>
      <c r="K16" s="12">
        <f t="shared" si="4"/>
        <v>0.02400698384984723</v>
      </c>
      <c r="M16" s="3"/>
      <c r="N16" s="3"/>
      <c r="O16" s="3"/>
      <c r="P16" s="3"/>
      <c r="Q16" s="3"/>
      <c r="R16" s="11"/>
    </row>
    <row r="17" spans="1:18" ht="12.75">
      <c r="A17" s="3">
        <f t="shared" si="1"/>
        <v>1005</v>
      </c>
      <c r="B17" s="3">
        <f t="shared" si="5"/>
        <v>1037</v>
      </c>
      <c r="C17" s="3"/>
      <c r="D17" s="3">
        <f t="shared" si="6"/>
        <v>17</v>
      </c>
      <c r="E17" s="12">
        <f t="shared" si="7"/>
        <v>0.01593625498007968</v>
      </c>
      <c r="F17" s="5"/>
      <c r="G17" s="3">
        <f t="shared" si="0"/>
        <v>2325</v>
      </c>
      <c r="H17" s="3">
        <f t="shared" si="2"/>
        <v>2357</v>
      </c>
      <c r="I17" s="3"/>
      <c r="J17" s="3">
        <f t="shared" si="3"/>
        <v>57</v>
      </c>
      <c r="K17" s="12">
        <f t="shared" si="4"/>
        <v>0.024096385542168676</v>
      </c>
      <c r="Q17" s="3"/>
      <c r="R17" s="11"/>
    </row>
    <row r="18" spans="1:18" ht="12.75">
      <c r="A18" s="3">
        <f t="shared" si="1"/>
        <v>1038</v>
      </c>
      <c r="B18" s="3">
        <f t="shared" si="5"/>
        <v>1070</v>
      </c>
      <c r="C18" s="3"/>
      <c r="D18" s="3">
        <f t="shared" si="6"/>
        <v>18</v>
      </c>
      <c r="E18" s="12">
        <f t="shared" si="7"/>
        <v>0.01639344262295082</v>
      </c>
      <c r="F18" s="5"/>
      <c r="G18" s="3">
        <f t="shared" si="0"/>
        <v>2358</v>
      </c>
      <c r="H18" s="3">
        <f t="shared" si="2"/>
        <v>2390</v>
      </c>
      <c r="I18" s="3"/>
      <c r="J18" s="3">
        <f t="shared" si="3"/>
        <v>58</v>
      </c>
      <c r="K18" s="12">
        <f t="shared" si="4"/>
        <v>0.024183283835383963</v>
      </c>
      <c r="Q18" s="3"/>
      <c r="R18" s="11"/>
    </row>
    <row r="19" spans="1:18" ht="12.75">
      <c r="A19" s="3">
        <f t="shared" si="1"/>
        <v>1071</v>
      </c>
      <c r="B19" s="3">
        <f t="shared" si="5"/>
        <v>1103</v>
      </c>
      <c r="C19" s="3"/>
      <c r="D19" s="3">
        <f t="shared" si="6"/>
        <v>19</v>
      </c>
      <c r="E19" s="12">
        <f t="shared" si="7"/>
        <v>0.016822429906542057</v>
      </c>
      <c r="F19" s="5"/>
      <c r="G19" s="3">
        <f t="shared" si="0"/>
        <v>2391</v>
      </c>
      <c r="H19" s="3">
        <f t="shared" si="2"/>
        <v>2423</v>
      </c>
      <c r="I19" s="3"/>
      <c r="J19" s="3">
        <f t="shared" si="3"/>
        <v>59</v>
      </c>
      <c r="K19" s="12">
        <f t="shared" si="4"/>
        <v>0.024267782426778243</v>
      </c>
      <c r="Q19" s="3"/>
      <c r="R19" s="11"/>
    </row>
    <row r="20" spans="1:18" ht="12.75">
      <c r="A20" s="3">
        <f t="shared" si="1"/>
        <v>1104</v>
      </c>
      <c r="B20" s="3">
        <f t="shared" si="5"/>
        <v>1136</v>
      </c>
      <c r="C20" s="3"/>
      <c r="D20" s="3">
        <f t="shared" si="6"/>
        <v>20</v>
      </c>
      <c r="E20" s="12">
        <f t="shared" si="7"/>
        <v>0.017225747960108794</v>
      </c>
      <c r="F20" s="5"/>
      <c r="G20" s="3">
        <f t="shared" si="0"/>
        <v>2424</v>
      </c>
      <c r="H20" s="3">
        <f t="shared" si="2"/>
        <v>2456</v>
      </c>
      <c r="I20" s="3"/>
      <c r="J20" s="3">
        <f t="shared" si="3"/>
        <v>60</v>
      </c>
      <c r="K20" s="12">
        <f t="shared" si="4"/>
        <v>0.024349979364424266</v>
      </c>
      <c r="Q20" s="3"/>
      <c r="R20" s="11"/>
    </row>
    <row r="21" spans="1:18" ht="12.75">
      <c r="A21" s="3">
        <f t="shared" si="1"/>
        <v>1137</v>
      </c>
      <c r="B21" s="3">
        <f t="shared" si="5"/>
        <v>1169</v>
      </c>
      <c r="C21" s="3"/>
      <c r="D21" s="3">
        <f t="shared" si="6"/>
        <v>21</v>
      </c>
      <c r="E21" s="12">
        <f t="shared" si="7"/>
        <v>0.017605633802816902</v>
      </c>
      <c r="F21" s="5"/>
      <c r="G21" s="3">
        <f t="shared" si="0"/>
        <v>2457</v>
      </c>
      <c r="H21" s="3">
        <f t="shared" si="2"/>
        <v>2489</v>
      </c>
      <c r="I21" s="3"/>
      <c r="J21" s="3">
        <f t="shared" si="3"/>
        <v>61</v>
      </c>
      <c r="K21" s="12">
        <f t="shared" si="4"/>
        <v>0.024429967426710098</v>
      </c>
      <c r="Q21" s="3"/>
      <c r="R21" s="11"/>
    </row>
    <row r="22" spans="1:18" ht="12.75">
      <c r="A22" s="3">
        <f t="shared" si="1"/>
        <v>1170</v>
      </c>
      <c r="B22" s="3">
        <f t="shared" si="5"/>
        <v>1202</v>
      </c>
      <c r="C22" s="3"/>
      <c r="D22" s="3">
        <f t="shared" si="6"/>
        <v>22</v>
      </c>
      <c r="E22" s="12">
        <f t="shared" si="7"/>
        <v>0.017964071856287425</v>
      </c>
      <c r="F22" s="5"/>
      <c r="G22" s="3">
        <f t="shared" si="0"/>
        <v>2490</v>
      </c>
      <c r="H22" s="3">
        <f t="shared" si="2"/>
        <v>2522</v>
      </c>
      <c r="I22" s="3"/>
      <c r="J22" s="3">
        <f t="shared" si="3"/>
        <v>62</v>
      </c>
      <c r="K22" s="12">
        <f t="shared" si="4"/>
        <v>0.02450783447167537</v>
      </c>
      <c r="Q22" s="3"/>
      <c r="R22" s="11"/>
    </row>
    <row r="23" spans="1:18" ht="12.75">
      <c r="A23" s="3">
        <f t="shared" si="1"/>
        <v>1203</v>
      </c>
      <c r="B23" s="3">
        <f t="shared" si="5"/>
        <v>1235</v>
      </c>
      <c r="C23" s="3"/>
      <c r="D23" s="3">
        <f t="shared" si="6"/>
        <v>23</v>
      </c>
      <c r="E23" s="12">
        <f t="shared" si="7"/>
        <v>0.018302828618968387</v>
      </c>
      <c r="F23" s="5"/>
      <c r="G23" s="3">
        <f t="shared" si="0"/>
        <v>2523</v>
      </c>
      <c r="H23" s="3">
        <f t="shared" si="2"/>
        <v>2555</v>
      </c>
      <c r="I23" s="3"/>
      <c r="J23" s="3">
        <f t="shared" si="3"/>
        <v>63</v>
      </c>
      <c r="K23" s="12">
        <f t="shared" si="4"/>
        <v>0.02458366375892149</v>
      </c>
      <c r="Q23" s="3"/>
      <c r="R23" s="11"/>
    </row>
    <row r="24" spans="1:18" ht="12.75">
      <c r="A24" s="3">
        <f t="shared" si="1"/>
        <v>1236</v>
      </c>
      <c r="B24" s="3">
        <f t="shared" si="5"/>
        <v>1268</v>
      </c>
      <c r="C24" s="3"/>
      <c r="D24" s="3">
        <f t="shared" si="6"/>
        <v>24</v>
      </c>
      <c r="E24" s="12">
        <f t="shared" si="7"/>
        <v>0.01862348178137652</v>
      </c>
      <c r="F24" s="5"/>
      <c r="G24" s="3">
        <f t="shared" si="0"/>
        <v>2556</v>
      </c>
      <c r="H24" s="3">
        <f t="shared" si="2"/>
        <v>2588</v>
      </c>
      <c r="I24" s="3"/>
      <c r="J24" s="3">
        <f t="shared" si="3"/>
        <v>64</v>
      </c>
      <c r="K24" s="12">
        <f t="shared" si="4"/>
        <v>0.024657534246575342</v>
      </c>
      <c r="Q24" s="3"/>
      <c r="R24" s="11"/>
    </row>
    <row r="25" spans="1:18" ht="12.75">
      <c r="A25" s="3">
        <f t="shared" si="1"/>
        <v>1269</v>
      </c>
      <c r="B25" s="3">
        <f t="shared" si="5"/>
        <v>1301</v>
      </c>
      <c r="C25" s="3"/>
      <c r="D25" s="3">
        <f t="shared" si="6"/>
        <v>25</v>
      </c>
      <c r="E25" s="12">
        <f t="shared" si="7"/>
        <v>0.01892744479495268</v>
      </c>
      <c r="F25" s="5"/>
      <c r="G25" s="3">
        <f t="shared" si="0"/>
        <v>2589</v>
      </c>
      <c r="H25" s="3">
        <f t="shared" si="2"/>
        <v>2621</v>
      </c>
      <c r="I25" s="3"/>
      <c r="J25" s="3">
        <f t="shared" si="3"/>
        <v>65</v>
      </c>
      <c r="K25" s="12">
        <f t="shared" si="4"/>
        <v>0.02472952086553323</v>
      </c>
      <c r="Q25" s="3"/>
      <c r="R25" s="11"/>
    </row>
    <row r="26" spans="1:18" ht="12.75">
      <c r="A26" s="3">
        <f t="shared" si="1"/>
        <v>1302</v>
      </c>
      <c r="B26" s="3">
        <f t="shared" si="5"/>
        <v>1334</v>
      </c>
      <c r="C26" s="3"/>
      <c r="D26" s="3">
        <f t="shared" si="6"/>
        <v>26</v>
      </c>
      <c r="E26" s="12">
        <f t="shared" si="7"/>
        <v>0.01921598770176787</v>
      </c>
      <c r="F26" s="5"/>
      <c r="G26" s="3">
        <f t="shared" si="0"/>
        <v>2622</v>
      </c>
      <c r="H26" s="3">
        <f t="shared" si="2"/>
        <v>2654</v>
      </c>
      <c r="I26" s="3"/>
      <c r="J26" s="3">
        <f t="shared" si="3"/>
        <v>66</v>
      </c>
      <c r="K26" s="12">
        <f t="shared" si="4"/>
        <v>0.02479969477298741</v>
      </c>
      <c r="Q26" s="3"/>
      <c r="R26" s="11"/>
    </row>
    <row r="27" spans="1:18" ht="12.75">
      <c r="A27" s="3">
        <f t="shared" si="1"/>
        <v>1335</v>
      </c>
      <c r="B27" s="3">
        <f t="shared" si="5"/>
        <v>1367</v>
      </c>
      <c r="C27" s="3"/>
      <c r="D27" s="3">
        <f t="shared" si="6"/>
        <v>27</v>
      </c>
      <c r="E27" s="12">
        <f t="shared" si="7"/>
        <v>0.019490254872563718</v>
      </c>
      <c r="F27" s="5"/>
      <c r="G27" s="3">
        <f t="shared" si="0"/>
        <v>2655</v>
      </c>
      <c r="H27" s="3">
        <f t="shared" si="2"/>
        <v>2687</v>
      </c>
      <c r="I27" s="3"/>
      <c r="J27" s="3">
        <f t="shared" si="3"/>
        <v>67</v>
      </c>
      <c r="K27" s="12">
        <f t="shared" si="4"/>
        <v>0.024868123587038434</v>
      </c>
      <c r="Q27" s="3"/>
      <c r="R27" s="11"/>
    </row>
    <row r="28" spans="1:18" ht="12.75">
      <c r="A28" s="3">
        <f t="shared" si="1"/>
        <v>1368</v>
      </c>
      <c r="B28" s="3">
        <f t="shared" si="5"/>
        <v>1400</v>
      </c>
      <c r="C28" s="3"/>
      <c r="D28" s="3">
        <f t="shared" si="6"/>
        <v>28</v>
      </c>
      <c r="E28" s="12">
        <f t="shared" si="7"/>
        <v>0.019751280175566936</v>
      </c>
      <c r="F28" s="5"/>
      <c r="G28" s="3">
        <f t="shared" si="0"/>
        <v>2688</v>
      </c>
      <c r="H28" s="3">
        <f t="shared" si="2"/>
        <v>2720</v>
      </c>
      <c r="I28" s="3"/>
      <c r="J28" s="3">
        <f t="shared" si="3"/>
        <v>68</v>
      </c>
      <c r="K28" s="12">
        <f t="shared" si="4"/>
        <v>0.024934871604019353</v>
      </c>
      <c r="Q28" s="3"/>
      <c r="R28" s="11"/>
    </row>
    <row r="29" spans="1:18" ht="12.75">
      <c r="A29" s="3">
        <f t="shared" si="1"/>
        <v>1401</v>
      </c>
      <c r="B29" s="3">
        <f t="shared" si="5"/>
        <v>1433</v>
      </c>
      <c r="C29" s="3"/>
      <c r="D29" s="3">
        <f t="shared" si="6"/>
        <v>29</v>
      </c>
      <c r="E29" s="12">
        <f t="shared" si="7"/>
        <v>0.02</v>
      </c>
      <c r="F29" s="5"/>
      <c r="G29" s="3">
        <f t="shared" si="0"/>
        <v>2721</v>
      </c>
      <c r="H29" s="3">
        <f t="shared" si="2"/>
        <v>2753</v>
      </c>
      <c r="I29" s="3"/>
      <c r="J29" s="3">
        <f t="shared" si="3"/>
        <v>69</v>
      </c>
      <c r="K29" s="12">
        <f t="shared" si="4"/>
        <v>0.025</v>
      </c>
      <c r="Q29" s="3"/>
      <c r="R29" s="11"/>
    </row>
    <row r="30" spans="1:18" ht="12.75">
      <c r="A30" s="3">
        <f t="shared" si="1"/>
        <v>1434</v>
      </c>
      <c r="B30" s="3">
        <f t="shared" si="5"/>
        <v>1466</v>
      </c>
      <c r="C30" s="3"/>
      <c r="D30" s="3">
        <f t="shared" si="6"/>
        <v>30</v>
      </c>
      <c r="E30" s="12">
        <f t="shared" si="7"/>
        <v>0.020237264480111653</v>
      </c>
      <c r="F30" s="5"/>
      <c r="G30" s="3">
        <f t="shared" si="0"/>
        <v>2754</v>
      </c>
      <c r="H30" s="3">
        <f t="shared" si="2"/>
        <v>2786</v>
      </c>
      <c r="I30" s="3"/>
      <c r="J30" s="3">
        <f t="shared" si="3"/>
        <v>70</v>
      </c>
      <c r="K30" s="12">
        <f t="shared" si="4"/>
        <v>0.025063567017798764</v>
      </c>
      <c r="Q30" s="3"/>
      <c r="R30" s="11"/>
    </row>
    <row r="31" spans="1:18" ht="12.75">
      <c r="A31" s="3">
        <f t="shared" si="1"/>
        <v>1467</v>
      </c>
      <c r="B31" s="3">
        <f t="shared" si="5"/>
        <v>1499</v>
      </c>
      <c r="C31" s="3"/>
      <c r="D31" s="3">
        <f t="shared" si="6"/>
        <v>31</v>
      </c>
      <c r="E31" s="12">
        <f t="shared" si="7"/>
        <v>0.020463847203274217</v>
      </c>
      <c r="F31" s="5"/>
      <c r="G31" s="3">
        <f t="shared" si="0"/>
        <v>2787</v>
      </c>
      <c r="H31" s="3">
        <f t="shared" si="2"/>
        <v>2819</v>
      </c>
      <c r="I31" s="3"/>
      <c r="J31" s="3">
        <f t="shared" si="3"/>
        <v>71</v>
      </c>
      <c r="K31" s="12">
        <f t="shared" si="4"/>
        <v>0.02512562814070352</v>
      </c>
      <c r="Q31" s="3"/>
      <c r="R31" s="11"/>
    </row>
    <row r="32" spans="1:18" ht="12.75">
      <c r="A32" s="3">
        <f t="shared" si="1"/>
        <v>1500</v>
      </c>
      <c r="B32" s="3">
        <f t="shared" si="5"/>
        <v>1532</v>
      </c>
      <c r="C32" s="3"/>
      <c r="D32" s="3">
        <f t="shared" si="6"/>
        <v>32</v>
      </c>
      <c r="E32" s="12">
        <f t="shared" si="7"/>
        <v>0.02068045363575717</v>
      </c>
      <c r="F32" s="5"/>
      <c r="G32" s="3">
        <f t="shared" si="0"/>
        <v>2820</v>
      </c>
      <c r="H32" s="3">
        <f t="shared" si="2"/>
        <v>2852</v>
      </c>
      <c r="I32" s="3"/>
      <c r="J32" s="3">
        <f t="shared" si="3"/>
        <v>72</v>
      </c>
      <c r="K32" s="12">
        <f t="shared" si="4"/>
        <v>0.025186236253990777</v>
      </c>
      <c r="Q32" s="3"/>
      <c r="R32" s="11"/>
    </row>
    <row r="33" spans="1:18" ht="12.75">
      <c r="A33" s="3">
        <f t="shared" si="1"/>
        <v>1533</v>
      </c>
      <c r="B33" s="3">
        <f t="shared" si="5"/>
        <v>1565</v>
      </c>
      <c r="C33" s="3"/>
      <c r="D33" s="3">
        <f t="shared" si="6"/>
        <v>33</v>
      </c>
      <c r="E33" s="12">
        <f t="shared" si="7"/>
        <v>0.020887728459530026</v>
      </c>
      <c r="F33" s="5"/>
      <c r="G33" s="3">
        <f t="shared" si="0"/>
        <v>2853</v>
      </c>
      <c r="H33" s="3">
        <f t="shared" si="2"/>
        <v>2885</v>
      </c>
      <c r="I33" s="3"/>
      <c r="J33" s="3">
        <f t="shared" si="3"/>
        <v>73</v>
      </c>
      <c r="K33" s="12">
        <f t="shared" si="4"/>
        <v>0.025245441795231416</v>
      </c>
      <c r="Q33" s="3"/>
      <c r="R33" s="11"/>
    </row>
    <row r="34" spans="1:18" ht="12.75">
      <c r="A34" s="3">
        <f t="shared" si="1"/>
        <v>1566</v>
      </c>
      <c r="B34" s="3">
        <f t="shared" si="5"/>
        <v>1598</v>
      </c>
      <c r="C34" s="3"/>
      <c r="D34" s="3">
        <f t="shared" si="6"/>
        <v>34</v>
      </c>
      <c r="E34" s="12">
        <f t="shared" si="7"/>
        <v>0.021086261980830672</v>
      </c>
      <c r="F34" s="5"/>
      <c r="G34" s="3">
        <f t="shared" si="0"/>
        <v>2886</v>
      </c>
      <c r="H34" s="3">
        <f t="shared" si="2"/>
        <v>2918</v>
      </c>
      <c r="I34" s="3"/>
      <c r="J34" s="3">
        <f t="shared" si="3"/>
        <v>74</v>
      </c>
      <c r="K34" s="12">
        <f t="shared" si="4"/>
        <v>0.025303292894280762</v>
      </c>
      <c r="Q34" s="3"/>
      <c r="R34" s="11"/>
    </row>
    <row r="35" spans="1:18" ht="12.75">
      <c r="A35" s="3">
        <f t="shared" si="1"/>
        <v>1599</v>
      </c>
      <c r="B35" s="3">
        <f t="shared" si="5"/>
        <v>1631</v>
      </c>
      <c r="C35" s="3"/>
      <c r="D35" s="3">
        <f t="shared" si="6"/>
        <v>35</v>
      </c>
      <c r="E35" s="12">
        <f t="shared" si="7"/>
        <v>0.02127659574468085</v>
      </c>
      <c r="F35" s="5"/>
      <c r="G35" s="3">
        <f t="shared" si="0"/>
        <v>2919</v>
      </c>
      <c r="H35" s="3">
        <f t="shared" si="2"/>
        <v>2951</v>
      </c>
      <c r="I35" s="3"/>
      <c r="J35" s="3">
        <f t="shared" si="3"/>
        <v>75</v>
      </c>
      <c r="K35" s="12">
        <f t="shared" si="4"/>
        <v>0.025359835503769704</v>
      </c>
      <c r="Q35" s="3"/>
      <c r="R35" s="11"/>
    </row>
    <row r="36" spans="1:18" ht="12.75">
      <c r="A36" s="3">
        <f t="shared" si="1"/>
        <v>1632</v>
      </c>
      <c r="B36" s="3">
        <f t="shared" si="5"/>
        <v>1664</v>
      </c>
      <c r="C36" s="3"/>
      <c r="D36" s="3">
        <f t="shared" si="6"/>
        <v>36</v>
      </c>
      <c r="E36" s="12">
        <f t="shared" si="7"/>
        <v>0.02145922746781116</v>
      </c>
      <c r="F36" s="5"/>
      <c r="G36" s="3">
        <f t="shared" si="0"/>
        <v>2952</v>
      </c>
      <c r="H36" s="3">
        <f t="shared" si="2"/>
        <v>2984</v>
      </c>
      <c r="I36" s="3"/>
      <c r="J36" s="3">
        <f t="shared" si="3"/>
        <v>76</v>
      </c>
      <c r="K36" s="12">
        <f t="shared" si="4"/>
        <v>0.025415113520840395</v>
      </c>
      <c r="Q36" s="3"/>
      <c r="R36" s="11"/>
    </row>
    <row r="37" spans="1:18" ht="12.75">
      <c r="A37" s="3">
        <f t="shared" si="1"/>
        <v>1665</v>
      </c>
      <c r="B37" s="3">
        <f t="shared" si="5"/>
        <v>1697</v>
      </c>
      <c r="C37" s="3"/>
      <c r="D37" s="3">
        <f t="shared" si="6"/>
        <v>37</v>
      </c>
      <c r="E37" s="12">
        <f t="shared" si="7"/>
        <v>0.021634615384615384</v>
      </c>
      <c r="F37" s="5"/>
      <c r="G37" s="3">
        <f t="shared" si="0"/>
        <v>2985</v>
      </c>
      <c r="H37" s="3">
        <f t="shared" si="2"/>
        <v>3017</v>
      </c>
      <c r="I37" s="3"/>
      <c r="J37" s="3">
        <f t="shared" si="3"/>
        <v>77</v>
      </c>
      <c r="K37" s="12">
        <f t="shared" si="4"/>
        <v>0.02546916890080429</v>
      </c>
      <c r="Q37" s="3"/>
      <c r="R37" s="11"/>
    </row>
    <row r="38" spans="1:18" ht="12.75">
      <c r="A38" s="3">
        <f t="shared" si="1"/>
        <v>1698</v>
      </c>
      <c r="B38" s="3">
        <f t="shared" si="5"/>
        <v>1730</v>
      </c>
      <c r="C38" s="3"/>
      <c r="D38" s="3">
        <f t="shared" si="6"/>
        <v>38</v>
      </c>
      <c r="E38" s="12">
        <f t="shared" si="7"/>
        <v>0.021803182086034177</v>
      </c>
      <c r="F38" s="5"/>
      <c r="G38" s="3">
        <f t="shared" si="0"/>
        <v>3018</v>
      </c>
      <c r="H38" s="3">
        <f t="shared" si="2"/>
        <v>3050</v>
      </c>
      <c r="I38" s="3"/>
      <c r="J38" s="3">
        <f t="shared" si="3"/>
        <v>78</v>
      </c>
      <c r="K38" s="12">
        <f t="shared" si="4"/>
        <v>0.025522041763341066</v>
      </c>
      <c r="Q38" s="3"/>
      <c r="R38" s="11"/>
    </row>
    <row r="39" spans="1:11" ht="12.75">
      <c r="A39" s="3">
        <f t="shared" si="1"/>
        <v>1731</v>
      </c>
      <c r="B39" s="3">
        <f t="shared" si="5"/>
        <v>1763</v>
      </c>
      <c r="C39" s="3"/>
      <c r="D39" s="3">
        <f t="shared" si="6"/>
        <v>39</v>
      </c>
      <c r="E39" s="12">
        <f t="shared" si="7"/>
        <v>0.021965317919075144</v>
      </c>
      <c r="F39" s="5"/>
      <c r="G39" s="3">
        <f t="shared" si="0"/>
        <v>3051</v>
      </c>
      <c r="H39" s="3">
        <f t="shared" si="2"/>
        <v>3083</v>
      </c>
      <c r="I39" s="3"/>
      <c r="J39" s="3">
        <f t="shared" si="3"/>
        <v>79</v>
      </c>
      <c r="K39" s="12">
        <f t="shared" si="4"/>
        <v>0.025573770491803278</v>
      </c>
    </row>
    <row r="40" spans="1:11" ht="12.75">
      <c r="A40" s="3">
        <f t="shared" si="1"/>
        <v>1764</v>
      </c>
      <c r="B40" s="3">
        <f t="shared" si="5"/>
        <v>1796</v>
      </c>
      <c r="C40" s="3"/>
      <c r="D40" s="3">
        <f t="shared" si="6"/>
        <v>40</v>
      </c>
      <c r="E40" s="12">
        <f t="shared" si="7"/>
        <v>0.02212138400453772</v>
      </c>
      <c r="F40" s="5"/>
      <c r="G40" s="3">
        <f t="shared" si="0"/>
        <v>3084</v>
      </c>
      <c r="H40" s="3">
        <f t="shared" si="2"/>
        <v>3116</v>
      </c>
      <c r="I40" s="3"/>
      <c r="J40" s="3">
        <f t="shared" si="3"/>
        <v>80</v>
      </c>
      <c r="K40" s="12">
        <f t="shared" si="4"/>
        <v>0.025624391826143365</v>
      </c>
    </row>
    <row r="41" spans="1:11" ht="12.75">
      <c r="A41" s="3">
        <f t="shared" si="1"/>
        <v>1797</v>
      </c>
      <c r="B41" s="3">
        <f t="shared" si="5"/>
        <v>1829</v>
      </c>
      <c r="C41" s="3"/>
      <c r="D41" s="3">
        <f t="shared" si="6"/>
        <v>41</v>
      </c>
      <c r="E41" s="12">
        <f t="shared" si="7"/>
        <v>0.022271714922048998</v>
      </c>
      <c r="F41" s="5"/>
      <c r="G41" s="3">
        <f t="shared" si="0"/>
        <v>3117</v>
      </c>
      <c r="H41" s="3">
        <f t="shared" si="2"/>
        <v>3149</v>
      </c>
      <c r="I41" s="3"/>
      <c r="J41" s="3">
        <f t="shared" si="3"/>
        <v>81</v>
      </c>
      <c r="K41" s="12">
        <f t="shared" si="4"/>
        <v>0.025673940949935817</v>
      </c>
    </row>
    <row r="42" spans="1:11" ht="12.75">
      <c r="A42" s="3">
        <f t="shared" si="1"/>
        <v>1830</v>
      </c>
      <c r="B42" s="3">
        <f t="shared" si="5"/>
        <v>1862</v>
      </c>
      <c r="C42" s="3"/>
      <c r="D42" s="3">
        <f t="shared" si="6"/>
        <v>42</v>
      </c>
      <c r="E42" s="12">
        <f t="shared" si="7"/>
        <v>0.02241662110442865</v>
      </c>
      <c r="F42" s="5"/>
      <c r="G42" s="3">
        <f t="shared" si="0"/>
        <v>3150</v>
      </c>
      <c r="H42" s="3">
        <f t="shared" si="2"/>
        <v>3182</v>
      </c>
      <c r="I42" s="3"/>
      <c r="J42" s="3">
        <f t="shared" si="3"/>
        <v>82</v>
      </c>
      <c r="K42" s="12">
        <f t="shared" si="4"/>
        <v>0.025722451571927596</v>
      </c>
    </row>
    <row r="43" spans="1:11" ht="12.75">
      <c r="A43" s="3">
        <f t="shared" si="1"/>
        <v>1863</v>
      </c>
      <c r="B43" s="3">
        <f t="shared" si="5"/>
        <v>1895</v>
      </c>
      <c r="C43" s="3"/>
      <c r="D43" s="3">
        <f t="shared" si="6"/>
        <v>43</v>
      </c>
      <c r="E43" s="12">
        <f t="shared" si="7"/>
        <v>0.022556390977443608</v>
      </c>
      <c r="F43" s="5"/>
      <c r="G43" s="3">
        <f t="shared" si="0"/>
        <v>3183</v>
      </c>
      <c r="H43" s="3" t="str">
        <f t="shared" si="2"/>
        <v>+</v>
      </c>
      <c r="I43" s="3"/>
      <c r="J43" s="16" t="str">
        <f t="shared" si="3"/>
        <v>3 percent of income</v>
      </c>
      <c r="K43" s="12">
        <f t="shared" si="4"/>
        <v>0.03</v>
      </c>
    </row>
    <row r="44" spans="1:11" ht="12.75">
      <c r="A44" s="3">
        <f t="shared" si="1"/>
        <v>1896</v>
      </c>
      <c r="B44" s="3">
        <f t="shared" si="5"/>
        <v>1928</v>
      </c>
      <c r="C44" s="3"/>
      <c r="D44" s="3">
        <f t="shared" si="6"/>
        <v>44</v>
      </c>
      <c r="E44" s="12">
        <f t="shared" si="7"/>
        <v>0.022691292875989446</v>
      </c>
      <c r="F44" s="5"/>
      <c r="G44" s="3" t="str">
        <f t="shared" si="0"/>
        <v> </v>
      </c>
      <c r="H44" s="3" t="str">
        <f t="shared" si="2"/>
        <v> </v>
      </c>
      <c r="I44" s="3"/>
      <c r="J44" s="16" t="str">
        <f>IF(G44=" "," ",IF(G44&gt;3160,"3 % of income",J43+1))</f>
        <v> </v>
      </c>
      <c r="K44" s="12" t="str">
        <f t="shared" si="4"/>
        <v> </v>
      </c>
    </row>
    <row r="45" spans="1:11" ht="12.75">
      <c r="A45" s="3">
        <f t="shared" si="1"/>
        <v>1929</v>
      </c>
      <c r="B45" s="3">
        <f t="shared" si="5"/>
        <v>1961</v>
      </c>
      <c r="C45" s="3"/>
      <c r="D45" s="3">
        <f t="shared" si="6"/>
        <v>45</v>
      </c>
      <c r="E45" s="12">
        <f t="shared" si="7"/>
        <v>0.022821576763485476</v>
      </c>
      <c r="F45" s="5"/>
      <c r="G45" s="3" t="str">
        <f t="shared" si="0"/>
        <v> </v>
      </c>
      <c r="H45" s="3" t="str">
        <f t="shared" si="2"/>
        <v> </v>
      </c>
      <c r="I45" s="3"/>
      <c r="J45" s="3" t="str">
        <f t="shared" si="3"/>
        <v> </v>
      </c>
      <c r="K45" s="12" t="str">
        <f t="shared" si="4"/>
        <v> </v>
      </c>
    </row>
    <row r="46" spans="6:11" ht="12.75">
      <c r="F46" s="24"/>
      <c r="G46" s="3" t="str">
        <f t="shared" si="0"/>
        <v> </v>
      </c>
      <c r="H46" s="3" t="str">
        <f t="shared" si="2"/>
        <v> </v>
      </c>
      <c r="I46" s="3"/>
      <c r="J46" s="3" t="str">
        <f t="shared" si="3"/>
        <v> </v>
      </c>
      <c r="K46" s="12" t="str">
        <f t="shared" si="4"/>
        <v> </v>
      </c>
    </row>
    <row r="47" spans="10:11" ht="12.75">
      <c r="J47" s="3" t="str">
        <f>IF(G47&lt;500," ",IF(G47&gt;3160,"3 percent of income",J46+1))</f>
        <v> </v>
      </c>
      <c r="K47" s="12" t="str">
        <f>IF(G47&lt;500," ",IF(G47&gt;3160,0.03,J46/H46))</f>
        <v> </v>
      </c>
    </row>
    <row r="48" spans="10:11" ht="12.75">
      <c r="J48" s="3" t="str">
        <f>IF(G48&lt;500," ",IF(G48&gt;3160,"3 percent of income",J47+1))</f>
        <v> </v>
      </c>
      <c r="K48" s="12" t="str">
        <f>IF(G48&lt;500," ",IF(G48&gt;3160,0.03,J47/H47))</f>
        <v> </v>
      </c>
    </row>
    <row r="49" spans="10:11" ht="12.75">
      <c r="J49" s="3"/>
      <c r="K49" s="12" t="str">
        <f>IF(G49&lt;500," ",IF(G49&gt;3160,0.03,J48/H48))</f>
        <v> </v>
      </c>
    </row>
    <row r="50" ht="12.75">
      <c r="J50" s="3"/>
    </row>
    <row r="51" ht="12.75">
      <c r="J51" s="3"/>
    </row>
    <row r="52" ht="12.75">
      <c r="J52" s="3"/>
    </row>
    <row r="53" ht="12.75">
      <c r="J53" s="3"/>
    </row>
    <row r="54" ht="12.75">
      <c r="J54" s="3"/>
    </row>
    <row r="55" ht="12.75">
      <c r="J55" s="3"/>
    </row>
    <row r="56" ht="12.75">
      <c r="J56" s="3"/>
    </row>
    <row r="57" ht="12.75">
      <c r="J57" s="3"/>
    </row>
    <row r="58" ht="12.75">
      <c r="J58" s="3"/>
    </row>
    <row r="59" spans="10:11" ht="12.75">
      <c r="J59" s="3"/>
      <c r="K59" s="17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spans="1:10" ht="12.75">
      <c r="A84" s="3"/>
      <c r="B84" s="3"/>
      <c r="C84" s="3"/>
      <c r="D84" s="3"/>
      <c r="E84" s="4"/>
      <c r="J84" s="3"/>
    </row>
    <row r="85" spans="1:10" ht="12.75">
      <c r="A85" s="3"/>
      <c r="B85" s="3"/>
      <c r="C85" s="3"/>
      <c r="D85" s="3"/>
      <c r="E85" s="4"/>
      <c r="J85" s="3"/>
    </row>
  </sheetData>
  <mergeCells count="4">
    <mergeCell ref="J1:K1"/>
    <mergeCell ref="E4:E5"/>
    <mergeCell ref="K4:K5"/>
    <mergeCell ref="A2:K2"/>
  </mergeCells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tabSelected="1" view="pageBreakPreview" zoomScale="75" zoomScaleSheetLayoutView="75" workbookViewId="0" topLeftCell="A1">
      <selection activeCell="M27" sqref="M27"/>
    </sheetView>
  </sheetViews>
  <sheetFormatPr defaultColWidth="9.140625" defaultRowHeight="12.75"/>
  <cols>
    <col min="1" max="1" width="4.8515625" style="7" customWidth="1"/>
    <col min="2" max="2" width="7.28125" style="7" customWidth="1"/>
    <col min="3" max="3" width="8.140625" style="7" customWidth="1"/>
    <col min="4" max="4" width="3.28125" style="7" customWidth="1"/>
    <col min="5" max="5" width="7.421875" style="7" customWidth="1"/>
    <col min="6" max="6" width="9.57421875" style="7" customWidth="1"/>
    <col min="7" max="7" width="5.28125" style="7" customWidth="1"/>
    <col min="8" max="9" width="7.8515625" style="7" customWidth="1"/>
    <col min="10" max="10" width="15.57421875" style="7" customWidth="1"/>
    <col min="11" max="11" width="17.57421875" style="7" customWidth="1"/>
    <col min="12" max="12" width="10.8515625" style="7" customWidth="1"/>
    <col min="13" max="13" width="4.00390625" style="7" customWidth="1"/>
    <col min="14" max="14" width="12.00390625" style="7" bestFit="1" customWidth="1"/>
    <col min="15" max="16384" width="9.140625" style="7" customWidth="1"/>
  </cols>
  <sheetData>
    <row r="1" spans="10:15" ht="19.5" customHeight="1">
      <c r="J1" s="27" t="s">
        <v>5</v>
      </c>
      <c r="K1" s="27"/>
      <c r="L1" s="27"/>
      <c r="O1"/>
    </row>
    <row r="2" spans="2:13" ht="12.75">
      <c r="B2" s="1" t="str">
        <f>CONCATENATE(TEXT(Instructions!B5,0)," Co-pay Schedule for Couple")</f>
        <v>2009 Co-pay Schedule for Couple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2" ht="16.5" customHeight="1">
      <c r="B3" s="6"/>
      <c r="C3" s="6"/>
      <c r="D3" s="6"/>
      <c r="E3" s="6"/>
      <c r="F3" s="6"/>
      <c r="G3" s="6"/>
      <c r="H3" s="6"/>
      <c r="I3" s="6"/>
      <c r="J3" s="6"/>
      <c r="L3" s="6"/>
    </row>
    <row r="4" spans="1:12" ht="12" customHeight="1">
      <c r="A4" s="18"/>
      <c r="B4" s="1" t="s">
        <v>0</v>
      </c>
      <c r="C4" s="1"/>
      <c r="D4" s="18"/>
      <c r="E4" s="18"/>
      <c r="F4" s="28" t="s">
        <v>4</v>
      </c>
      <c r="G4" s="19"/>
      <c r="H4" s="1" t="s">
        <v>0</v>
      </c>
      <c r="I4" s="1"/>
      <c r="J4" s="18"/>
      <c r="K4" s="18"/>
      <c r="L4" s="28" t="s">
        <v>4</v>
      </c>
    </row>
    <row r="5" spans="1:12" ht="12.75">
      <c r="A5" s="18"/>
      <c r="B5" s="2" t="s">
        <v>1</v>
      </c>
      <c r="C5" s="2" t="s">
        <v>2</v>
      </c>
      <c r="D5" s="2"/>
      <c r="E5" s="2" t="s">
        <v>3</v>
      </c>
      <c r="F5" s="30"/>
      <c r="G5" s="19"/>
      <c r="H5" s="2" t="s">
        <v>1</v>
      </c>
      <c r="I5" s="2" t="s">
        <v>2</v>
      </c>
      <c r="J5" s="2"/>
      <c r="K5" s="2" t="s">
        <v>3</v>
      </c>
      <c r="L5" s="30"/>
    </row>
    <row r="6" spans="1:12" ht="12.75">
      <c r="A6" s="18"/>
      <c r="B6" s="20">
        <v>1</v>
      </c>
      <c r="C6" s="20">
        <f>Instructions!B7</f>
        <v>1011</v>
      </c>
      <c r="D6" s="20"/>
      <c r="E6" s="20">
        <v>1</v>
      </c>
      <c r="F6" s="21">
        <f>E6/C6</f>
        <v>0.0009891196834817012</v>
      </c>
      <c r="G6" s="19"/>
      <c r="H6" s="20">
        <f>IF(OR(C62=" ",C62="+")," ",C62+1)</f>
        <v>2580</v>
      </c>
      <c r="I6" s="20">
        <f>IF(H6=" "," ",IF(H6&gt;4050,"+",C62+28))</f>
        <v>2607</v>
      </c>
      <c r="J6" s="20"/>
      <c r="K6" s="20">
        <f>IF(H6&lt;500," ",IF(H6&gt;4050,"3 percent of income",E62+1))</f>
        <v>68</v>
      </c>
      <c r="L6" s="22">
        <f>IF(H6&lt;500," ",IF(H6&gt;4050,0.03,E62/C62))</f>
        <v>0.025979061651803026</v>
      </c>
    </row>
    <row r="7" spans="1:13" ht="12.75">
      <c r="A7" s="18"/>
      <c r="B7" s="20">
        <f>C6+1</f>
        <v>1012</v>
      </c>
      <c r="C7" s="20">
        <f>IF(B7=" "," ",IF(B7&gt;4050,"+",C6+28))</f>
        <v>1039</v>
      </c>
      <c r="D7" s="20"/>
      <c r="E7" s="20">
        <f>INT(Instructions!B7/28)-24</f>
        <v>12</v>
      </c>
      <c r="F7" s="21">
        <f>E7/C7</f>
        <v>0.011549566891241578</v>
      </c>
      <c r="G7" s="19"/>
      <c r="H7" s="20">
        <f aca="true" t="shared" si="0" ref="H7:H63">IF(OR(I6=" ",I6="+")," ",I6+1)</f>
        <v>2608</v>
      </c>
      <c r="I7" s="20">
        <f aca="true" t="shared" si="1" ref="I7:I55">IF(H7=" "," ",IF(H7&gt;4050,"+",I6+28))</f>
        <v>2635</v>
      </c>
      <c r="J7" s="20"/>
      <c r="K7" s="20">
        <f aca="true" t="shared" si="2" ref="K7:K55">IF(H7&lt;500," ",IF(H7&gt;4050,"3 percent of income",K6+1))</f>
        <v>69</v>
      </c>
      <c r="L7" s="22">
        <f aca="true" t="shared" si="3" ref="L7:L55">IF(H7&lt;500," ",IF(H7&gt;4050,0.03,K6/I6))</f>
        <v>0.02608362102032988</v>
      </c>
      <c r="M7" s="8"/>
    </row>
    <row r="8" spans="1:21" ht="12.75">
      <c r="A8" s="18"/>
      <c r="B8" s="20">
        <f aca="true" t="shared" si="4" ref="B8:B62">IF(OR(C7=" ",C7="+")," ",C7+1)</f>
        <v>1040</v>
      </c>
      <c r="C8" s="20">
        <f>IF(B8=" "," ",IF(B8&gt;4050,"+",C7+28))</f>
        <v>1067</v>
      </c>
      <c r="D8" s="20"/>
      <c r="E8" s="20">
        <f>IF(B8&lt;500," ",IF(B8&gt;4050,"3 percent of income",E7+1))</f>
        <v>13</v>
      </c>
      <c r="F8" s="22">
        <f>IF(B8&lt;500," ",IF(B8&gt;4050,0.03,E7/C7))</f>
        <v>0.011549566891241578</v>
      </c>
      <c r="G8" s="19"/>
      <c r="H8" s="20">
        <f t="shared" si="0"/>
        <v>2636</v>
      </c>
      <c r="I8" s="20">
        <f t="shared" si="1"/>
        <v>2663</v>
      </c>
      <c r="J8" s="20"/>
      <c r="K8" s="20">
        <f t="shared" si="2"/>
        <v>70</v>
      </c>
      <c r="L8" s="22">
        <f t="shared" si="3"/>
        <v>0.026185958254269448</v>
      </c>
      <c r="M8" s="8"/>
      <c r="R8" s="8"/>
      <c r="S8" s="8"/>
      <c r="T8" s="3"/>
      <c r="U8" s="8"/>
    </row>
    <row r="9" spans="1:13" ht="12.75">
      <c r="A9" s="18"/>
      <c r="B9" s="20">
        <f t="shared" si="4"/>
        <v>1068</v>
      </c>
      <c r="C9" s="20">
        <f aca="true" t="shared" si="5" ref="C9:C62">IF(B9=" "," ",IF(B9&gt;4050,"+",C8+28))</f>
        <v>1095</v>
      </c>
      <c r="D9" s="20"/>
      <c r="E9" s="20">
        <f aca="true" t="shared" si="6" ref="E9:E62">IF(B9&lt;500," ",IF(B9&gt;4050,"3 percent of income",E8+1))</f>
        <v>14</v>
      </c>
      <c r="F9" s="22">
        <f aca="true" t="shared" si="7" ref="F9:F62">IF(B9&lt;500," ",IF(B9&gt;4050,0.03,E8/C8))</f>
        <v>0.01218369259606373</v>
      </c>
      <c r="G9" s="19"/>
      <c r="H9" s="20">
        <f t="shared" si="0"/>
        <v>2664</v>
      </c>
      <c r="I9" s="20">
        <f t="shared" si="1"/>
        <v>2691</v>
      </c>
      <c r="J9" s="20"/>
      <c r="K9" s="20">
        <f t="shared" si="2"/>
        <v>71</v>
      </c>
      <c r="L9" s="22">
        <f t="shared" si="3"/>
        <v>0.026286143447239955</v>
      </c>
      <c r="M9" s="8"/>
    </row>
    <row r="10" spans="1:15" ht="12.75">
      <c r="A10" s="18"/>
      <c r="B10" s="20">
        <f t="shared" si="4"/>
        <v>1096</v>
      </c>
      <c r="C10" s="20">
        <f t="shared" si="5"/>
        <v>1123</v>
      </c>
      <c r="D10" s="20"/>
      <c r="E10" s="20">
        <f t="shared" si="6"/>
        <v>15</v>
      </c>
      <c r="F10" s="22">
        <f t="shared" si="7"/>
        <v>0.012785388127853882</v>
      </c>
      <c r="G10" s="19"/>
      <c r="H10" s="20">
        <f t="shared" si="0"/>
        <v>2692</v>
      </c>
      <c r="I10" s="20">
        <f t="shared" si="1"/>
        <v>2719</v>
      </c>
      <c r="J10" s="20"/>
      <c r="K10" s="20">
        <f t="shared" si="2"/>
        <v>72</v>
      </c>
      <c r="L10" s="22">
        <f t="shared" si="3"/>
        <v>0.026384243775548124</v>
      </c>
      <c r="M10" s="8"/>
      <c r="O10" s="8"/>
    </row>
    <row r="11" spans="1:15" ht="12.75">
      <c r="A11" s="18"/>
      <c r="B11" s="20">
        <f t="shared" si="4"/>
        <v>1124</v>
      </c>
      <c r="C11" s="20">
        <f t="shared" si="5"/>
        <v>1151</v>
      </c>
      <c r="D11" s="20"/>
      <c r="E11" s="20">
        <f t="shared" si="6"/>
        <v>16</v>
      </c>
      <c r="F11" s="22">
        <f t="shared" si="7"/>
        <v>0.013357079252003561</v>
      </c>
      <c r="G11" s="19"/>
      <c r="H11" s="20">
        <f t="shared" si="0"/>
        <v>2720</v>
      </c>
      <c r="I11" s="20">
        <f t="shared" si="1"/>
        <v>2747</v>
      </c>
      <c r="J11" s="20"/>
      <c r="K11" s="20">
        <f t="shared" si="2"/>
        <v>73</v>
      </c>
      <c r="L11" s="22">
        <f t="shared" si="3"/>
        <v>0.026480323648400146</v>
      </c>
      <c r="M11" s="8"/>
      <c r="O11" s="8"/>
    </row>
    <row r="12" spans="1:15" ht="12.75">
      <c r="A12" s="18"/>
      <c r="B12" s="20">
        <f t="shared" si="4"/>
        <v>1152</v>
      </c>
      <c r="C12" s="20">
        <f t="shared" si="5"/>
        <v>1179</v>
      </c>
      <c r="D12" s="20"/>
      <c r="E12" s="20">
        <f t="shared" si="6"/>
        <v>17</v>
      </c>
      <c r="F12" s="22">
        <f t="shared" si="7"/>
        <v>0.013900955690703735</v>
      </c>
      <c r="G12" s="19"/>
      <c r="H12" s="20">
        <f t="shared" si="0"/>
        <v>2748</v>
      </c>
      <c r="I12" s="20">
        <f t="shared" si="1"/>
        <v>2775</v>
      </c>
      <c r="J12" s="20"/>
      <c r="K12" s="20">
        <f t="shared" si="2"/>
        <v>74</v>
      </c>
      <c r="L12" s="22">
        <f t="shared" si="3"/>
        <v>0.026574444848926102</v>
      </c>
      <c r="M12" s="8"/>
      <c r="O12" s="8"/>
    </row>
    <row r="13" spans="1:15" ht="12.75">
      <c r="A13" s="18"/>
      <c r="B13" s="20">
        <f t="shared" si="4"/>
        <v>1180</v>
      </c>
      <c r="C13" s="20">
        <f t="shared" si="5"/>
        <v>1207</v>
      </c>
      <c r="D13" s="20"/>
      <c r="E13" s="20">
        <f t="shared" si="6"/>
        <v>18</v>
      </c>
      <c r="F13" s="22">
        <f t="shared" si="7"/>
        <v>0.01441899915182358</v>
      </c>
      <c r="G13" s="19"/>
      <c r="H13" s="20">
        <f t="shared" si="0"/>
        <v>2776</v>
      </c>
      <c r="I13" s="20">
        <f t="shared" si="1"/>
        <v>2803</v>
      </c>
      <c r="J13" s="20"/>
      <c r="K13" s="20">
        <f t="shared" si="2"/>
        <v>75</v>
      </c>
      <c r="L13" s="22">
        <f t="shared" si="3"/>
        <v>0.02666666666666667</v>
      </c>
      <c r="M13" s="8"/>
      <c r="O13" s="8"/>
    </row>
    <row r="14" spans="1:15" ht="12.75">
      <c r="A14" s="18"/>
      <c r="B14" s="20">
        <f t="shared" si="4"/>
        <v>1208</v>
      </c>
      <c r="C14" s="20">
        <f t="shared" si="5"/>
        <v>1235</v>
      </c>
      <c r="D14" s="20"/>
      <c r="E14" s="20">
        <f t="shared" si="6"/>
        <v>19</v>
      </c>
      <c r="F14" s="22">
        <f t="shared" si="7"/>
        <v>0.014913007456503728</v>
      </c>
      <c r="G14" s="19"/>
      <c r="H14" s="20">
        <f t="shared" si="0"/>
        <v>2804</v>
      </c>
      <c r="I14" s="20">
        <f t="shared" si="1"/>
        <v>2831</v>
      </c>
      <c r="J14" s="20"/>
      <c r="K14" s="20">
        <f t="shared" si="2"/>
        <v>76</v>
      </c>
      <c r="L14" s="22">
        <f t="shared" si="3"/>
        <v>0.026757046022119157</v>
      </c>
      <c r="M14" s="8"/>
      <c r="O14" s="8"/>
    </row>
    <row r="15" spans="1:15" ht="12.75">
      <c r="A15" s="18"/>
      <c r="B15" s="20">
        <f t="shared" si="4"/>
        <v>1236</v>
      </c>
      <c r="C15" s="20">
        <f t="shared" si="5"/>
        <v>1263</v>
      </c>
      <c r="D15" s="20"/>
      <c r="E15" s="20">
        <f t="shared" si="6"/>
        <v>20</v>
      </c>
      <c r="F15" s="22">
        <f t="shared" si="7"/>
        <v>0.015384615384615385</v>
      </c>
      <c r="G15" s="19"/>
      <c r="H15" s="20">
        <f t="shared" si="0"/>
        <v>2832</v>
      </c>
      <c r="I15" s="20">
        <f t="shared" si="1"/>
        <v>2859</v>
      </c>
      <c r="J15" s="20"/>
      <c r="K15" s="20">
        <f t="shared" si="2"/>
        <v>77</v>
      </c>
      <c r="L15" s="22">
        <f t="shared" si="3"/>
        <v>0.026845637583892617</v>
      </c>
      <c r="M15" s="8"/>
      <c r="O15" s="8"/>
    </row>
    <row r="16" spans="1:15" ht="12.75">
      <c r="A16" s="18"/>
      <c r="B16" s="20">
        <f t="shared" si="4"/>
        <v>1264</v>
      </c>
      <c r="C16" s="20">
        <f t="shared" si="5"/>
        <v>1291</v>
      </c>
      <c r="D16" s="20"/>
      <c r="E16" s="20">
        <f t="shared" si="6"/>
        <v>21</v>
      </c>
      <c r="F16" s="22">
        <f t="shared" si="7"/>
        <v>0.01583531274742676</v>
      </c>
      <c r="G16" s="19"/>
      <c r="H16" s="20">
        <f t="shared" si="0"/>
        <v>2860</v>
      </c>
      <c r="I16" s="20">
        <f t="shared" si="1"/>
        <v>2887</v>
      </c>
      <c r="J16" s="20"/>
      <c r="K16" s="20">
        <f t="shared" si="2"/>
        <v>78</v>
      </c>
      <c r="L16" s="22">
        <f t="shared" si="3"/>
        <v>0.026932493878978662</v>
      </c>
      <c r="M16" s="8"/>
      <c r="O16" s="8"/>
    </row>
    <row r="17" spans="1:15" ht="12.75">
      <c r="A17" s="18"/>
      <c r="B17" s="20">
        <f t="shared" si="4"/>
        <v>1292</v>
      </c>
      <c r="C17" s="20">
        <f t="shared" si="5"/>
        <v>1319</v>
      </c>
      <c r="D17" s="20"/>
      <c r="E17" s="20">
        <f t="shared" si="6"/>
        <v>22</v>
      </c>
      <c r="F17" s="22">
        <f t="shared" si="7"/>
        <v>0.016266460108443067</v>
      </c>
      <c r="G17" s="19"/>
      <c r="H17" s="20">
        <f t="shared" si="0"/>
        <v>2888</v>
      </c>
      <c r="I17" s="20">
        <f t="shared" si="1"/>
        <v>2915</v>
      </c>
      <c r="J17" s="20"/>
      <c r="K17" s="20">
        <f t="shared" si="2"/>
        <v>79</v>
      </c>
      <c r="L17" s="22">
        <f t="shared" si="3"/>
        <v>0.027017665396605474</v>
      </c>
      <c r="M17" s="8"/>
      <c r="O17" s="8"/>
    </row>
    <row r="18" spans="1:15" ht="12.75">
      <c r="A18" s="18"/>
      <c r="B18" s="20">
        <f t="shared" si="4"/>
        <v>1320</v>
      </c>
      <c r="C18" s="20">
        <f t="shared" si="5"/>
        <v>1347</v>
      </c>
      <c r="D18" s="20"/>
      <c r="E18" s="20">
        <f t="shared" si="6"/>
        <v>23</v>
      </c>
      <c r="F18" s="22">
        <f t="shared" si="7"/>
        <v>0.016679302501895376</v>
      </c>
      <c r="G18" s="19"/>
      <c r="H18" s="20">
        <f t="shared" si="0"/>
        <v>2916</v>
      </c>
      <c r="I18" s="20">
        <f t="shared" si="1"/>
        <v>2943</v>
      </c>
      <c r="J18" s="20"/>
      <c r="K18" s="20">
        <f t="shared" si="2"/>
        <v>80</v>
      </c>
      <c r="L18" s="22">
        <f t="shared" si="3"/>
        <v>0.027101200686106348</v>
      </c>
      <c r="M18" s="8"/>
      <c r="O18" s="8"/>
    </row>
    <row r="19" spans="1:15" ht="12.75">
      <c r="A19" s="18"/>
      <c r="B19" s="20">
        <f t="shared" si="4"/>
        <v>1348</v>
      </c>
      <c r="C19" s="20">
        <f t="shared" si="5"/>
        <v>1375</v>
      </c>
      <c r="D19" s="20"/>
      <c r="E19" s="20">
        <f t="shared" si="6"/>
        <v>24</v>
      </c>
      <c r="F19" s="22">
        <f t="shared" si="7"/>
        <v>0.017074981440237565</v>
      </c>
      <c r="G19" s="19"/>
      <c r="H19" s="20">
        <f t="shared" si="0"/>
        <v>2944</v>
      </c>
      <c r="I19" s="20">
        <f t="shared" si="1"/>
        <v>2971</v>
      </c>
      <c r="J19" s="20"/>
      <c r="K19" s="20">
        <f t="shared" si="2"/>
        <v>81</v>
      </c>
      <c r="L19" s="22">
        <f t="shared" si="3"/>
        <v>0.027183146449201494</v>
      </c>
      <c r="M19" s="8"/>
      <c r="O19" s="8"/>
    </row>
    <row r="20" spans="1:15" ht="12.75">
      <c r="A20" s="18"/>
      <c r="B20" s="20">
        <f t="shared" si="4"/>
        <v>1376</v>
      </c>
      <c r="C20" s="20">
        <f t="shared" si="5"/>
        <v>1403</v>
      </c>
      <c r="D20" s="20"/>
      <c r="E20" s="20">
        <f t="shared" si="6"/>
        <v>25</v>
      </c>
      <c r="F20" s="22">
        <f t="shared" si="7"/>
        <v>0.017454545454545455</v>
      </c>
      <c r="G20" s="19"/>
      <c r="H20" s="20">
        <f t="shared" si="0"/>
        <v>2972</v>
      </c>
      <c r="I20" s="20">
        <f t="shared" si="1"/>
        <v>2999</v>
      </c>
      <c r="J20" s="20"/>
      <c r="K20" s="20">
        <f t="shared" si="2"/>
        <v>82</v>
      </c>
      <c r="L20" s="22">
        <f t="shared" si="3"/>
        <v>0.027263547627061596</v>
      </c>
      <c r="M20" s="8"/>
      <c r="O20" s="8"/>
    </row>
    <row r="21" spans="1:15" ht="12.75">
      <c r="A21" s="18"/>
      <c r="B21" s="20">
        <f t="shared" si="4"/>
        <v>1404</v>
      </c>
      <c r="C21" s="20">
        <f t="shared" si="5"/>
        <v>1431</v>
      </c>
      <c r="D21" s="20"/>
      <c r="E21" s="20">
        <f t="shared" si="6"/>
        <v>26</v>
      </c>
      <c r="F21" s="22">
        <f t="shared" si="7"/>
        <v>0.01781895937277263</v>
      </c>
      <c r="G21" s="19"/>
      <c r="H21" s="20">
        <f t="shared" si="0"/>
        <v>3000</v>
      </c>
      <c r="I21" s="20">
        <f t="shared" si="1"/>
        <v>3027</v>
      </c>
      <c r="J21" s="20"/>
      <c r="K21" s="20">
        <f t="shared" si="2"/>
        <v>83</v>
      </c>
      <c r="L21" s="22">
        <f t="shared" si="3"/>
        <v>0.027342447482494165</v>
      </c>
      <c r="M21" s="8"/>
      <c r="O21" s="8"/>
    </row>
    <row r="22" spans="1:15" ht="12.75">
      <c r="A22" s="18"/>
      <c r="B22" s="20">
        <f t="shared" si="4"/>
        <v>1432</v>
      </c>
      <c r="C22" s="20">
        <f t="shared" si="5"/>
        <v>1459</v>
      </c>
      <c r="D22" s="20"/>
      <c r="E22" s="20">
        <f t="shared" si="6"/>
        <v>27</v>
      </c>
      <c r="F22" s="22">
        <f t="shared" si="7"/>
        <v>0.01816911250873515</v>
      </c>
      <c r="G22" s="19"/>
      <c r="H22" s="20">
        <f t="shared" si="0"/>
        <v>3028</v>
      </c>
      <c r="I22" s="20">
        <f t="shared" si="1"/>
        <v>3055</v>
      </c>
      <c r="J22" s="20"/>
      <c r="K22" s="20">
        <f t="shared" si="2"/>
        <v>84</v>
      </c>
      <c r="L22" s="22">
        <f t="shared" si="3"/>
        <v>0.02741988767756855</v>
      </c>
      <c r="M22" s="8"/>
      <c r="O22" s="8"/>
    </row>
    <row r="23" spans="1:15" ht="12.75">
      <c r="A23" s="18"/>
      <c r="B23" s="20">
        <f t="shared" si="4"/>
        <v>1460</v>
      </c>
      <c r="C23" s="20">
        <f t="shared" si="5"/>
        <v>1487</v>
      </c>
      <c r="D23" s="20"/>
      <c r="E23" s="20">
        <f t="shared" si="6"/>
        <v>28</v>
      </c>
      <c r="F23" s="22">
        <f t="shared" si="7"/>
        <v>0.018505825908156272</v>
      </c>
      <c r="G23" s="19"/>
      <c r="H23" s="20">
        <f t="shared" si="0"/>
        <v>3056</v>
      </c>
      <c r="I23" s="20">
        <f t="shared" si="1"/>
        <v>3083</v>
      </c>
      <c r="J23" s="20"/>
      <c r="K23" s="20">
        <f t="shared" si="2"/>
        <v>85</v>
      </c>
      <c r="L23" s="22">
        <f t="shared" si="3"/>
        <v>0.027495908346972176</v>
      </c>
      <c r="M23" s="8"/>
      <c r="O23" s="8"/>
    </row>
    <row r="24" spans="1:15" ht="12.75">
      <c r="A24" s="18"/>
      <c r="B24" s="20">
        <f t="shared" si="4"/>
        <v>1488</v>
      </c>
      <c r="C24" s="20">
        <f t="shared" si="5"/>
        <v>1515</v>
      </c>
      <c r="D24" s="20"/>
      <c r="E24" s="20">
        <f t="shared" si="6"/>
        <v>29</v>
      </c>
      <c r="F24" s="22">
        <f t="shared" si="7"/>
        <v>0.01882985877605918</v>
      </c>
      <c r="G24" s="19"/>
      <c r="H24" s="20">
        <f t="shared" si="0"/>
        <v>3084</v>
      </c>
      <c r="I24" s="20">
        <f t="shared" si="1"/>
        <v>3111</v>
      </c>
      <c r="J24" s="20"/>
      <c r="K24" s="20">
        <f t="shared" si="2"/>
        <v>86</v>
      </c>
      <c r="L24" s="22">
        <f t="shared" si="3"/>
        <v>0.027570548167369445</v>
      </c>
      <c r="M24" s="8"/>
      <c r="O24" s="8"/>
    </row>
    <row r="25" spans="1:15" ht="12.75">
      <c r="A25" s="18"/>
      <c r="B25" s="20">
        <f t="shared" si="4"/>
        <v>1516</v>
      </c>
      <c r="C25" s="20">
        <f t="shared" si="5"/>
        <v>1543</v>
      </c>
      <c r="D25" s="20"/>
      <c r="E25" s="20">
        <f t="shared" si="6"/>
        <v>30</v>
      </c>
      <c r="F25" s="22">
        <f t="shared" si="7"/>
        <v>0.01914191419141914</v>
      </c>
      <c r="G25" s="19"/>
      <c r="H25" s="20">
        <f t="shared" si="0"/>
        <v>3112</v>
      </c>
      <c r="I25" s="20">
        <f t="shared" si="1"/>
        <v>3139</v>
      </c>
      <c r="J25" s="20"/>
      <c r="K25" s="20">
        <f t="shared" si="2"/>
        <v>87</v>
      </c>
      <c r="L25" s="22">
        <f t="shared" si="3"/>
        <v>0.027643844423015106</v>
      </c>
      <c r="M25" s="8"/>
      <c r="O25" s="8"/>
    </row>
    <row r="26" spans="1:15" ht="12.75">
      <c r="A26" s="18"/>
      <c r="B26" s="20">
        <f t="shared" si="4"/>
        <v>1544</v>
      </c>
      <c r="C26" s="20">
        <f t="shared" si="5"/>
        <v>1571</v>
      </c>
      <c r="D26" s="20"/>
      <c r="E26" s="20">
        <f t="shared" si="6"/>
        <v>31</v>
      </c>
      <c r="F26" s="22">
        <f t="shared" si="7"/>
        <v>0.019442644199611146</v>
      </c>
      <c r="G26" s="19"/>
      <c r="H26" s="20">
        <f t="shared" si="0"/>
        <v>3140</v>
      </c>
      <c r="I26" s="20">
        <f t="shared" si="1"/>
        <v>3167</v>
      </c>
      <c r="J26" s="20"/>
      <c r="K26" s="20">
        <f t="shared" si="2"/>
        <v>88</v>
      </c>
      <c r="L26" s="22">
        <f t="shared" si="3"/>
        <v>0.027715833067856004</v>
      </c>
      <c r="O26" s="8"/>
    </row>
    <row r="27" spans="1:15" ht="12.75">
      <c r="A27" s="18"/>
      <c r="B27" s="20">
        <f t="shared" si="4"/>
        <v>1572</v>
      </c>
      <c r="C27" s="20">
        <f t="shared" si="5"/>
        <v>1599</v>
      </c>
      <c r="D27" s="20"/>
      <c r="E27" s="20">
        <f t="shared" si="6"/>
        <v>32</v>
      </c>
      <c r="F27" s="22">
        <f t="shared" si="7"/>
        <v>0.019732654360280075</v>
      </c>
      <c r="G27" s="19"/>
      <c r="H27" s="20">
        <f t="shared" si="0"/>
        <v>3168</v>
      </c>
      <c r="I27" s="20">
        <f t="shared" si="1"/>
        <v>3195</v>
      </c>
      <c r="J27" s="20"/>
      <c r="K27" s="20">
        <f t="shared" si="2"/>
        <v>89</v>
      </c>
      <c r="L27" s="22">
        <f t="shared" si="3"/>
        <v>0.02778654878433849</v>
      </c>
      <c r="O27" s="8"/>
    </row>
    <row r="28" spans="1:15" ht="12.75">
      <c r="A28" s="18"/>
      <c r="B28" s="20">
        <f t="shared" si="4"/>
        <v>1600</v>
      </c>
      <c r="C28" s="20">
        <f t="shared" si="5"/>
        <v>1627</v>
      </c>
      <c r="D28" s="20"/>
      <c r="E28" s="20">
        <f t="shared" si="6"/>
        <v>33</v>
      </c>
      <c r="F28" s="22">
        <f t="shared" si="7"/>
        <v>0.020012507817385866</v>
      </c>
      <c r="G28" s="19"/>
      <c r="H28" s="20">
        <f t="shared" si="0"/>
        <v>3196</v>
      </c>
      <c r="I28" s="20">
        <f t="shared" si="1"/>
        <v>3223</v>
      </c>
      <c r="J28" s="20"/>
      <c r="K28" s="20">
        <f t="shared" si="2"/>
        <v>90</v>
      </c>
      <c r="L28" s="22">
        <f t="shared" si="3"/>
        <v>0.02785602503912363</v>
      </c>
      <c r="O28" s="8"/>
    </row>
    <row r="29" spans="1:15" ht="12.75">
      <c r="A29" s="18"/>
      <c r="B29" s="20">
        <f t="shared" si="4"/>
        <v>1628</v>
      </c>
      <c r="C29" s="20">
        <f t="shared" si="5"/>
        <v>1655</v>
      </c>
      <c r="D29" s="20"/>
      <c r="E29" s="20">
        <f t="shared" si="6"/>
        <v>34</v>
      </c>
      <c r="F29" s="22">
        <f t="shared" si="7"/>
        <v>0.020282728948985862</v>
      </c>
      <c r="G29" s="19"/>
      <c r="H29" s="20">
        <f t="shared" si="0"/>
        <v>3224</v>
      </c>
      <c r="I29" s="20">
        <f t="shared" si="1"/>
        <v>3251</v>
      </c>
      <c r="J29" s="20"/>
      <c r="K29" s="20">
        <f t="shared" si="2"/>
        <v>91</v>
      </c>
      <c r="L29" s="22">
        <f t="shared" si="3"/>
        <v>0.027924294135898232</v>
      </c>
      <c r="O29" s="8"/>
    </row>
    <row r="30" spans="1:15" ht="12.75">
      <c r="A30" s="18"/>
      <c r="B30" s="20">
        <f t="shared" si="4"/>
        <v>1656</v>
      </c>
      <c r="C30" s="20">
        <f t="shared" si="5"/>
        <v>1683</v>
      </c>
      <c r="D30" s="20"/>
      <c r="E30" s="20">
        <f t="shared" si="6"/>
        <v>35</v>
      </c>
      <c r="F30" s="22">
        <f t="shared" si="7"/>
        <v>0.02054380664652568</v>
      </c>
      <c r="G30" s="19"/>
      <c r="H30" s="20">
        <f t="shared" si="0"/>
        <v>3252</v>
      </c>
      <c r="I30" s="20">
        <f t="shared" si="1"/>
        <v>3279</v>
      </c>
      <c r="J30" s="20"/>
      <c r="K30" s="20">
        <f t="shared" si="2"/>
        <v>92</v>
      </c>
      <c r="L30" s="22">
        <f t="shared" si="3"/>
        <v>0.02799138726545678</v>
      </c>
      <c r="O30" s="8"/>
    </row>
    <row r="31" spans="1:15" ht="12.75">
      <c r="A31" s="18"/>
      <c r="B31" s="20">
        <f t="shared" si="4"/>
        <v>1684</v>
      </c>
      <c r="C31" s="20">
        <f t="shared" si="5"/>
        <v>1711</v>
      </c>
      <c r="D31" s="20"/>
      <c r="E31" s="20">
        <f t="shared" si="6"/>
        <v>36</v>
      </c>
      <c r="F31" s="22">
        <f t="shared" si="7"/>
        <v>0.020796197266785502</v>
      </c>
      <c r="G31" s="19"/>
      <c r="H31" s="20">
        <f t="shared" si="0"/>
        <v>3280</v>
      </c>
      <c r="I31" s="20">
        <f t="shared" si="1"/>
        <v>3307</v>
      </c>
      <c r="J31" s="20"/>
      <c r="K31" s="20">
        <f t="shared" si="2"/>
        <v>93</v>
      </c>
      <c r="L31" s="22">
        <f t="shared" si="3"/>
        <v>0.028057334553217444</v>
      </c>
      <c r="O31" s="8"/>
    </row>
    <row r="32" spans="1:15" ht="12.75">
      <c r="A32" s="18"/>
      <c r="B32" s="20">
        <f t="shared" si="4"/>
        <v>1712</v>
      </c>
      <c r="C32" s="20">
        <f t="shared" si="5"/>
        <v>1739</v>
      </c>
      <c r="D32" s="20"/>
      <c r="E32" s="20">
        <f t="shared" si="6"/>
        <v>37</v>
      </c>
      <c r="F32" s="22">
        <f t="shared" si="7"/>
        <v>0.02104032729398013</v>
      </c>
      <c r="G32" s="19"/>
      <c r="H32" s="20">
        <f t="shared" si="0"/>
        <v>3308</v>
      </c>
      <c r="I32" s="20">
        <f t="shared" si="1"/>
        <v>3335</v>
      </c>
      <c r="J32" s="20"/>
      <c r="K32" s="20">
        <f t="shared" si="2"/>
        <v>94</v>
      </c>
      <c r="L32" s="22">
        <f t="shared" si="3"/>
        <v>0.02812216510432416</v>
      </c>
      <c r="O32" s="8"/>
    </row>
    <row r="33" spans="1:15" ht="12.75">
      <c r="A33" s="18"/>
      <c r="B33" s="20">
        <f t="shared" si="4"/>
        <v>1740</v>
      </c>
      <c r="C33" s="20">
        <f t="shared" si="5"/>
        <v>1767</v>
      </c>
      <c r="D33" s="20"/>
      <c r="E33" s="20">
        <f t="shared" si="6"/>
        <v>38</v>
      </c>
      <c r="F33" s="22">
        <f t="shared" si="7"/>
        <v>0.02127659574468085</v>
      </c>
      <c r="G33" s="19"/>
      <c r="H33" s="20">
        <f t="shared" si="0"/>
        <v>3336</v>
      </c>
      <c r="I33" s="20">
        <f t="shared" si="1"/>
        <v>3363</v>
      </c>
      <c r="J33" s="20"/>
      <c r="K33" s="20">
        <f t="shared" si="2"/>
        <v>95</v>
      </c>
      <c r="L33" s="22">
        <f t="shared" si="3"/>
        <v>0.028185907046476763</v>
      </c>
      <c r="O33" s="8"/>
    </row>
    <row r="34" spans="1:15" ht="12.75">
      <c r="A34" s="18"/>
      <c r="B34" s="20">
        <f t="shared" si="4"/>
        <v>1768</v>
      </c>
      <c r="C34" s="20">
        <f t="shared" si="5"/>
        <v>1795</v>
      </c>
      <c r="D34" s="20"/>
      <c r="E34" s="20">
        <f t="shared" si="6"/>
        <v>39</v>
      </c>
      <c r="F34" s="22">
        <f t="shared" si="7"/>
        <v>0.021505376344086023</v>
      </c>
      <c r="G34" s="19"/>
      <c r="H34" s="20">
        <f t="shared" si="0"/>
        <v>3364</v>
      </c>
      <c r="I34" s="20">
        <f t="shared" si="1"/>
        <v>3391</v>
      </c>
      <c r="J34" s="20"/>
      <c r="K34" s="20">
        <f t="shared" si="2"/>
        <v>96</v>
      </c>
      <c r="L34" s="22">
        <f t="shared" si="3"/>
        <v>0.02824858757062147</v>
      </c>
      <c r="O34" s="8"/>
    </row>
    <row r="35" spans="1:15" ht="12.75">
      <c r="A35" s="18"/>
      <c r="B35" s="20">
        <f t="shared" si="4"/>
        <v>1796</v>
      </c>
      <c r="C35" s="20">
        <f t="shared" si="5"/>
        <v>1823</v>
      </c>
      <c r="D35" s="20"/>
      <c r="E35" s="20">
        <f t="shared" si="6"/>
        <v>40</v>
      </c>
      <c r="F35" s="22">
        <f t="shared" si="7"/>
        <v>0.021727019498607242</v>
      </c>
      <c r="G35" s="19"/>
      <c r="H35" s="20">
        <f t="shared" si="0"/>
        <v>3392</v>
      </c>
      <c r="I35" s="20">
        <f t="shared" si="1"/>
        <v>3419</v>
      </c>
      <c r="J35" s="20"/>
      <c r="K35" s="20">
        <f t="shared" si="2"/>
        <v>97</v>
      </c>
      <c r="L35" s="22">
        <f t="shared" si="3"/>
        <v>0.02831023296962548</v>
      </c>
      <c r="O35" s="8"/>
    </row>
    <row r="36" spans="1:15" ht="12.75">
      <c r="A36" s="18"/>
      <c r="B36" s="20">
        <f t="shared" si="4"/>
        <v>1824</v>
      </c>
      <c r="C36" s="20">
        <f t="shared" si="5"/>
        <v>1851</v>
      </c>
      <c r="D36" s="20"/>
      <c r="E36" s="20">
        <f t="shared" si="6"/>
        <v>41</v>
      </c>
      <c r="F36" s="22">
        <f t="shared" si="7"/>
        <v>0.021941854086670324</v>
      </c>
      <c r="G36" s="19"/>
      <c r="H36" s="20">
        <f t="shared" si="0"/>
        <v>3420</v>
      </c>
      <c r="I36" s="20">
        <f t="shared" si="1"/>
        <v>3447</v>
      </c>
      <c r="J36" s="20"/>
      <c r="K36" s="20">
        <f t="shared" si="2"/>
        <v>98</v>
      </c>
      <c r="L36" s="22">
        <f t="shared" si="3"/>
        <v>0.028370868675051186</v>
      </c>
      <c r="O36" s="8"/>
    </row>
    <row r="37" spans="1:15" ht="12.75">
      <c r="A37" s="18"/>
      <c r="B37" s="20">
        <f t="shared" si="4"/>
        <v>1852</v>
      </c>
      <c r="C37" s="20">
        <f t="shared" si="5"/>
        <v>1879</v>
      </c>
      <c r="D37" s="20"/>
      <c r="E37" s="20">
        <f t="shared" si="6"/>
        <v>42</v>
      </c>
      <c r="F37" s="22">
        <f t="shared" si="7"/>
        <v>0.02215018908698001</v>
      </c>
      <c r="G37" s="19"/>
      <c r="H37" s="20">
        <f t="shared" si="0"/>
        <v>3448</v>
      </c>
      <c r="I37" s="20">
        <f t="shared" si="1"/>
        <v>3475</v>
      </c>
      <c r="J37" s="20"/>
      <c r="K37" s="20">
        <f t="shared" si="2"/>
        <v>99</v>
      </c>
      <c r="L37" s="22">
        <f t="shared" si="3"/>
        <v>0.028430519292138093</v>
      </c>
      <c r="O37" s="8"/>
    </row>
    <row r="38" spans="1:15" ht="12.75">
      <c r="A38" s="18"/>
      <c r="B38" s="20">
        <f t="shared" si="4"/>
        <v>1880</v>
      </c>
      <c r="C38" s="20">
        <f t="shared" si="5"/>
        <v>1907</v>
      </c>
      <c r="D38" s="20"/>
      <c r="E38" s="20">
        <f t="shared" si="6"/>
        <v>43</v>
      </c>
      <c r="F38" s="22">
        <f t="shared" si="7"/>
        <v>0.022352315061202766</v>
      </c>
      <c r="G38" s="19"/>
      <c r="H38" s="20">
        <f t="shared" si="0"/>
        <v>3476</v>
      </c>
      <c r="I38" s="20">
        <f t="shared" si="1"/>
        <v>3503</v>
      </c>
      <c r="J38" s="20"/>
      <c r="K38" s="20">
        <f t="shared" si="2"/>
        <v>100</v>
      </c>
      <c r="L38" s="22">
        <f t="shared" si="3"/>
        <v>0.028489208633093524</v>
      </c>
      <c r="O38" s="8"/>
    </row>
    <row r="39" spans="1:15" ht="12.75">
      <c r="A39" s="18"/>
      <c r="B39" s="20">
        <f t="shared" si="4"/>
        <v>1908</v>
      </c>
      <c r="C39" s="20">
        <f t="shared" si="5"/>
        <v>1935</v>
      </c>
      <c r="D39" s="20"/>
      <c r="E39" s="20">
        <f t="shared" si="6"/>
        <v>44</v>
      </c>
      <c r="F39" s="22">
        <f t="shared" si="7"/>
        <v>0.022548505506030415</v>
      </c>
      <c r="G39" s="19"/>
      <c r="H39" s="20">
        <f t="shared" si="0"/>
        <v>3504</v>
      </c>
      <c r="I39" s="20">
        <f t="shared" si="1"/>
        <v>3531</v>
      </c>
      <c r="J39" s="20"/>
      <c r="K39" s="20">
        <f t="shared" si="2"/>
        <v>101</v>
      </c>
      <c r="L39" s="22">
        <f t="shared" si="3"/>
        <v>0.028546959748786755</v>
      </c>
      <c r="O39" s="8"/>
    </row>
    <row r="40" spans="1:15" ht="12.75">
      <c r="A40" s="18"/>
      <c r="B40" s="20">
        <f t="shared" si="4"/>
        <v>1936</v>
      </c>
      <c r="C40" s="20">
        <f t="shared" si="5"/>
        <v>1963</v>
      </c>
      <c r="D40" s="20"/>
      <c r="E40" s="20">
        <f t="shared" si="6"/>
        <v>45</v>
      </c>
      <c r="F40" s="22">
        <f t="shared" si="7"/>
        <v>0.022739018087855296</v>
      </c>
      <c r="G40" s="19"/>
      <c r="H40" s="20">
        <f t="shared" si="0"/>
        <v>3532</v>
      </c>
      <c r="I40" s="20">
        <f t="shared" si="1"/>
        <v>3559</v>
      </c>
      <c r="J40" s="20"/>
      <c r="K40" s="20">
        <f t="shared" si="2"/>
        <v>102</v>
      </c>
      <c r="L40" s="22">
        <f t="shared" si="3"/>
        <v>0.028603794958935145</v>
      </c>
      <c r="O40" s="8"/>
    </row>
    <row r="41" spans="1:15" ht="12.75">
      <c r="A41" s="18"/>
      <c r="B41" s="20">
        <f t="shared" si="4"/>
        <v>1964</v>
      </c>
      <c r="C41" s="20">
        <f t="shared" si="5"/>
        <v>1991</v>
      </c>
      <c r="D41" s="20"/>
      <c r="E41" s="20">
        <f t="shared" si="6"/>
        <v>46</v>
      </c>
      <c r="F41" s="22">
        <f t="shared" si="7"/>
        <v>0.02292409577177789</v>
      </c>
      <c r="G41" s="19"/>
      <c r="H41" s="20">
        <f t="shared" si="0"/>
        <v>3560</v>
      </c>
      <c r="I41" s="20">
        <f t="shared" si="1"/>
        <v>3587</v>
      </c>
      <c r="J41" s="20"/>
      <c r="K41" s="20">
        <f t="shared" si="2"/>
        <v>103</v>
      </c>
      <c r="L41" s="22">
        <f t="shared" si="3"/>
        <v>0.02865973588086541</v>
      </c>
      <c r="O41" s="8"/>
    </row>
    <row r="42" spans="1:15" ht="12.75">
      <c r="A42" s="18"/>
      <c r="B42" s="20">
        <f t="shared" si="4"/>
        <v>1992</v>
      </c>
      <c r="C42" s="20">
        <f t="shared" si="5"/>
        <v>2019</v>
      </c>
      <c r="D42" s="20"/>
      <c r="E42" s="20">
        <f t="shared" si="6"/>
        <v>47</v>
      </c>
      <c r="F42" s="22">
        <f t="shared" si="7"/>
        <v>0.023103967855349072</v>
      </c>
      <c r="G42" s="19"/>
      <c r="H42" s="20">
        <f t="shared" si="0"/>
        <v>3588</v>
      </c>
      <c r="I42" s="20">
        <f t="shared" si="1"/>
        <v>3615</v>
      </c>
      <c r="J42" s="20"/>
      <c r="K42" s="20">
        <f t="shared" si="2"/>
        <v>104</v>
      </c>
      <c r="L42" s="22">
        <f t="shared" si="3"/>
        <v>0.028714803456927795</v>
      </c>
      <c r="O42" s="8"/>
    </row>
    <row r="43" spans="1:15" ht="12.75">
      <c r="A43" s="18"/>
      <c r="B43" s="20">
        <f t="shared" si="4"/>
        <v>2020</v>
      </c>
      <c r="C43" s="20">
        <f t="shared" si="5"/>
        <v>2047</v>
      </c>
      <c r="D43" s="20"/>
      <c r="E43" s="20">
        <f t="shared" si="6"/>
        <v>48</v>
      </c>
      <c r="F43" s="22">
        <f t="shared" si="7"/>
        <v>0.023278850916295196</v>
      </c>
      <c r="G43" s="19"/>
      <c r="H43" s="20">
        <f t="shared" si="0"/>
        <v>3616</v>
      </c>
      <c r="I43" s="20">
        <f t="shared" si="1"/>
        <v>3643</v>
      </c>
      <c r="J43" s="20"/>
      <c r="K43" s="20">
        <f t="shared" si="2"/>
        <v>105</v>
      </c>
      <c r="L43" s="22">
        <f t="shared" si="3"/>
        <v>0.028769017980636236</v>
      </c>
      <c r="O43" s="8"/>
    </row>
    <row r="44" spans="1:15" ht="12.75">
      <c r="A44" s="18"/>
      <c r="B44" s="20">
        <f t="shared" si="4"/>
        <v>2048</v>
      </c>
      <c r="C44" s="20">
        <f t="shared" si="5"/>
        <v>2075</v>
      </c>
      <c r="D44" s="20"/>
      <c r="E44" s="20">
        <f t="shared" si="6"/>
        <v>49</v>
      </c>
      <c r="F44" s="22">
        <f t="shared" si="7"/>
        <v>0.02344894968246214</v>
      </c>
      <c r="G44" s="19"/>
      <c r="H44" s="20">
        <f t="shared" si="0"/>
        <v>3644</v>
      </c>
      <c r="I44" s="20">
        <f t="shared" si="1"/>
        <v>3671</v>
      </c>
      <c r="J44" s="20"/>
      <c r="K44" s="20">
        <f t="shared" si="2"/>
        <v>106</v>
      </c>
      <c r="L44" s="22">
        <f t="shared" si="3"/>
        <v>0.028822399121603073</v>
      </c>
      <c r="O44" s="8"/>
    </row>
    <row r="45" spans="1:12" ht="12.75">
      <c r="A45" s="18"/>
      <c r="B45" s="20">
        <f t="shared" si="4"/>
        <v>2076</v>
      </c>
      <c r="C45" s="20">
        <f t="shared" si="5"/>
        <v>2103</v>
      </c>
      <c r="D45" s="20"/>
      <c r="E45" s="20">
        <f t="shared" si="6"/>
        <v>50</v>
      </c>
      <c r="F45" s="22">
        <f t="shared" si="7"/>
        <v>0.023614457831325302</v>
      </c>
      <c r="G45" s="19"/>
      <c r="H45" s="20">
        <f t="shared" si="0"/>
        <v>3672</v>
      </c>
      <c r="I45" s="20">
        <f t="shared" si="1"/>
        <v>3699</v>
      </c>
      <c r="J45" s="20"/>
      <c r="K45" s="20">
        <f t="shared" si="2"/>
        <v>107</v>
      </c>
      <c r="L45" s="22">
        <f t="shared" si="3"/>
        <v>0.028874965949332608</v>
      </c>
    </row>
    <row r="46" spans="1:12" ht="12.75">
      <c r="A46" s="18"/>
      <c r="B46" s="20">
        <f t="shared" si="4"/>
        <v>2104</v>
      </c>
      <c r="C46" s="20">
        <f t="shared" si="5"/>
        <v>2131</v>
      </c>
      <c r="D46" s="20"/>
      <c r="E46" s="20">
        <f t="shared" si="6"/>
        <v>51</v>
      </c>
      <c r="F46" s="22">
        <f t="shared" si="7"/>
        <v>0.02377555872563005</v>
      </c>
      <c r="G46" s="19"/>
      <c r="H46" s="20">
        <f t="shared" si="0"/>
        <v>3700</v>
      </c>
      <c r="I46" s="20">
        <f t="shared" si="1"/>
        <v>3727</v>
      </c>
      <c r="J46" s="20"/>
      <c r="K46" s="20">
        <f t="shared" si="2"/>
        <v>108</v>
      </c>
      <c r="L46" s="22">
        <f t="shared" si="3"/>
        <v>0.028926736955934035</v>
      </c>
    </row>
    <row r="47" spans="1:12" ht="12.75">
      <c r="A47" s="18"/>
      <c r="B47" s="20">
        <f t="shared" si="4"/>
        <v>2132</v>
      </c>
      <c r="C47" s="20">
        <f t="shared" si="5"/>
        <v>2159</v>
      </c>
      <c r="D47" s="20"/>
      <c r="E47" s="20">
        <f t="shared" si="6"/>
        <v>52</v>
      </c>
      <c r="F47" s="22">
        <f t="shared" si="7"/>
        <v>0.023932426091037073</v>
      </c>
      <c r="G47" s="19"/>
      <c r="H47" s="20">
        <f t="shared" si="0"/>
        <v>3728</v>
      </c>
      <c r="I47" s="20">
        <f t="shared" si="1"/>
        <v>3755</v>
      </c>
      <c r="J47" s="20"/>
      <c r="K47" s="20">
        <f t="shared" si="2"/>
        <v>109</v>
      </c>
      <c r="L47" s="22">
        <f t="shared" si="3"/>
        <v>0.02897773007781057</v>
      </c>
    </row>
    <row r="48" spans="1:12" ht="12.75">
      <c r="A48" s="18"/>
      <c r="B48" s="20">
        <f t="shared" si="4"/>
        <v>2160</v>
      </c>
      <c r="C48" s="20">
        <f t="shared" si="5"/>
        <v>2187</v>
      </c>
      <c r="D48" s="20"/>
      <c r="E48" s="20">
        <f t="shared" si="6"/>
        <v>53</v>
      </c>
      <c r="F48" s="22">
        <f t="shared" si="7"/>
        <v>0.024085224641037517</v>
      </c>
      <c r="G48" s="19"/>
      <c r="H48" s="20">
        <f t="shared" si="0"/>
        <v>3756</v>
      </c>
      <c r="I48" s="20">
        <f t="shared" si="1"/>
        <v>3783</v>
      </c>
      <c r="J48" s="20"/>
      <c r="K48" s="20">
        <f t="shared" si="2"/>
        <v>110</v>
      </c>
      <c r="L48" s="22">
        <f t="shared" si="3"/>
        <v>0.029027962716378163</v>
      </c>
    </row>
    <row r="49" spans="1:12" ht="12.75">
      <c r="A49" s="18"/>
      <c r="B49" s="20">
        <f t="shared" si="4"/>
        <v>2188</v>
      </c>
      <c r="C49" s="20">
        <f t="shared" si="5"/>
        <v>2215</v>
      </c>
      <c r="D49" s="20"/>
      <c r="E49" s="20">
        <f t="shared" si="6"/>
        <v>54</v>
      </c>
      <c r="F49" s="22">
        <f t="shared" si="7"/>
        <v>0.02423411065386374</v>
      </c>
      <c r="G49" s="19"/>
      <c r="H49" s="20">
        <f t="shared" si="0"/>
        <v>3784</v>
      </c>
      <c r="I49" s="20">
        <f t="shared" si="1"/>
        <v>3811</v>
      </c>
      <c r="J49" s="20"/>
      <c r="K49" s="20">
        <f t="shared" si="2"/>
        <v>111</v>
      </c>
      <c r="L49" s="22">
        <f t="shared" si="3"/>
        <v>0.02907745175786413</v>
      </c>
    </row>
    <row r="50" spans="1:12" ht="12.75">
      <c r="A50" s="18"/>
      <c r="B50" s="20">
        <f t="shared" si="4"/>
        <v>2216</v>
      </c>
      <c r="C50" s="20">
        <f t="shared" si="5"/>
        <v>2243</v>
      </c>
      <c r="D50" s="20"/>
      <c r="E50" s="20">
        <f t="shared" si="6"/>
        <v>55</v>
      </c>
      <c r="F50" s="22">
        <f t="shared" si="7"/>
        <v>0.02437923250564334</v>
      </c>
      <c r="G50" s="19"/>
      <c r="H50" s="20">
        <f t="shared" si="0"/>
        <v>3812</v>
      </c>
      <c r="I50" s="20">
        <f t="shared" si="1"/>
        <v>3839</v>
      </c>
      <c r="J50" s="20"/>
      <c r="K50" s="20">
        <f t="shared" si="2"/>
        <v>112</v>
      </c>
      <c r="L50" s="22">
        <f t="shared" si="3"/>
        <v>0.02912621359223301</v>
      </c>
    </row>
    <row r="51" spans="1:12" ht="12.75">
      <c r="A51" s="18"/>
      <c r="B51" s="20">
        <f t="shared" si="4"/>
        <v>2244</v>
      </c>
      <c r="C51" s="20">
        <f t="shared" si="5"/>
        <v>2271</v>
      </c>
      <c r="D51" s="20"/>
      <c r="E51" s="20">
        <f t="shared" si="6"/>
        <v>56</v>
      </c>
      <c r="F51" s="22">
        <f t="shared" si="7"/>
        <v>0.024520731163620153</v>
      </c>
      <c r="G51" s="19"/>
      <c r="H51" s="20">
        <f t="shared" si="0"/>
        <v>3840</v>
      </c>
      <c r="I51" s="20">
        <f t="shared" si="1"/>
        <v>3867</v>
      </c>
      <c r="J51" s="20"/>
      <c r="K51" s="20">
        <f t="shared" si="2"/>
        <v>113</v>
      </c>
      <c r="L51" s="22">
        <f t="shared" si="3"/>
        <v>0.02917426413128419</v>
      </c>
    </row>
    <row r="52" spans="1:12" ht="12.75">
      <c r="A52" s="18"/>
      <c r="B52" s="20">
        <f t="shared" si="4"/>
        <v>2272</v>
      </c>
      <c r="C52" s="20">
        <f t="shared" si="5"/>
        <v>2299</v>
      </c>
      <c r="D52" s="20"/>
      <c r="E52" s="20">
        <f t="shared" si="6"/>
        <v>57</v>
      </c>
      <c r="F52" s="22">
        <f t="shared" si="7"/>
        <v>0.024658740642888595</v>
      </c>
      <c r="G52" s="19"/>
      <c r="H52" s="20">
        <f t="shared" si="0"/>
        <v>3868</v>
      </c>
      <c r="I52" s="20">
        <f t="shared" si="1"/>
        <v>3895</v>
      </c>
      <c r="J52" s="20"/>
      <c r="K52" s="20">
        <f t="shared" si="2"/>
        <v>114</v>
      </c>
      <c r="L52" s="22">
        <f t="shared" si="3"/>
        <v>0.029221618825963278</v>
      </c>
    </row>
    <row r="53" spans="1:12" ht="12.75">
      <c r="A53" s="18"/>
      <c r="B53" s="20">
        <f t="shared" si="4"/>
        <v>2300</v>
      </c>
      <c r="C53" s="20">
        <f t="shared" si="5"/>
        <v>2327</v>
      </c>
      <c r="D53" s="20"/>
      <c r="E53" s="20">
        <f t="shared" si="6"/>
        <v>58</v>
      </c>
      <c r="F53" s="22">
        <f t="shared" si="7"/>
        <v>0.024793388429752067</v>
      </c>
      <c r="G53" s="19"/>
      <c r="H53" s="20">
        <f t="shared" si="0"/>
        <v>3896</v>
      </c>
      <c r="I53" s="20">
        <f t="shared" si="1"/>
        <v>3923</v>
      </c>
      <c r="J53" s="20"/>
      <c r="K53" s="20">
        <f t="shared" si="2"/>
        <v>115</v>
      </c>
      <c r="L53" s="22">
        <f t="shared" si="3"/>
        <v>0.02926829268292683</v>
      </c>
    </row>
    <row r="54" spans="1:12" ht="12.75">
      <c r="A54" s="18"/>
      <c r="B54" s="20">
        <f t="shared" si="4"/>
        <v>2328</v>
      </c>
      <c r="C54" s="20">
        <f t="shared" si="5"/>
        <v>2355</v>
      </c>
      <c r="D54" s="20"/>
      <c r="E54" s="20">
        <f t="shared" si="6"/>
        <v>59</v>
      </c>
      <c r="F54" s="22">
        <f t="shared" si="7"/>
        <v>0.024924795874516546</v>
      </c>
      <c r="G54" s="19"/>
      <c r="H54" s="20">
        <f t="shared" si="0"/>
        <v>3924</v>
      </c>
      <c r="I54" s="20">
        <f t="shared" si="1"/>
        <v>3951</v>
      </c>
      <c r="J54" s="20"/>
      <c r="K54" s="20">
        <f t="shared" si="2"/>
        <v>116</v>
      </c>
      <c r="L54" s="22">
        <f t="shared" si="3"/>
        <v>0.029314300280397654</v>
      </c>
    </row>
    <row r="55" spans="1:12" ht="12.75">
      <c r="A55" s="18"/>
      <c r="B55" s="20">
        <f t="shared" si="4"/>
        <v>2356</v>
      </c>
      <c r="C55" s="20">
        <f t="shared" si="5"/>
        <v>2383</v>
      </c>
      <c r="D55" s="20"/>
      <c r="E55" s="20">
        <f t="shared" si="6"/>
        <v>60</v>
      </c>
      <c r="F55" s="22">
        <f t="shared" si="7"/>
        <v>0.02505307855626327</v>
      </c>
      <c r="G55" s="19"/>
      <c r="H55" s="20">
        <f t="shared" si="0"/>
        <v>3952</v>
      </c>
      <c r="I55" s="20">
        <f t="shared" si="1"/>
        <v>3979</v>
      </c>
      <c r="J55" s="20"/>
      <c r="K55" s="20">
        <f t="shared" si="2"/>
        <v>117</v>
      </c>
      <c r="L55" s="22">
        <f t="shared" si="3"/>
        <v>0.029359655783345987</v>
      </c>
    </row>
    <row r="56" spans="1:12" ht="12.75">
      <c r="A56" s="18"/>
      <c r="B56" s="20">
        <f t="shared" si="4"/>
        <v>2384</v>
      </c>
      <c r="C56" s="20">
        <f t="shared" si="5"/>
        <v>2411</v>
      </c>
      <c r="D56" s="20"/>
      <c r="E56" s="20">
        <f t="shared" si="6"/>
        <v>61</v>
      </c>
      <c r="F56" s="22">
        <f t="shared" si="7"/>
        <v>0.02517834662190516</v>
      </c>
      <c r="G56" s="19"/>
      <c r="H56" s="20">
        <f t="shared" si="0"/>
        <v>3980</v>
      </c>
      <c r="I56" s="20">
        <f aca="true" t="shared" si="8" ref="I56:I63">IF(H56=" "," ",IF(H56&gt;4050,"+",I55+28))</f>
        <v>4007</v>
      </c>
      <c r="J56" s="20"/>
      <c r="K56" s="20">
        <f>IF(H56&lt;500," ",IF(H56&gt;4050,"3 percent of income",K55+1))</f>
        <v>118</v>
      </c>
      <c r="L56" s="22">
        <f>IF(H56&lt;500," ",IF(H56&gt;4050,0.03,K55/I55))</f>
        <v>0.029404372958029657</v>
      </c>
    </row>
    <row r="57" spans="1:12" ht="12.75">
      <c r="A57" s="18"/>
      <c r="B57" s="20">
        <f t="shared" si="4"/>
        <v>2412</v>
      </c>
      <c r="C57" s="20">
        <f t="shared" si="5"/>
        <v>2439</v>
      </c>
      <c r="D57" s="20"/>
      <c r="E57" s="20">
        <f t="shared" si="6"/>
        <v>62</v>
      </c>
      <c r="F57" s="22">
        <f t="shared" si="7"/>
        <v>0.025300705101617586</v>
      </c>
      <c r="G57" s="19"/>
      <c r="H57" s="20">
        <f t="shared" si="0"/>
        <v>4008</v>
      </c>
      <c r="I57" s="20">
        <f t="shared" si="8"/>
        <v>4035</v>
      </c>
      <c r="J57" s="20"/>
      <c r="K57" s="20">
        <f>IF(H57&lt;500," ",IF(H57&gt;4050,"3 percent of income",K56+1))</f>
        <v>119</v>
      </c>
      <c r="L57" s="22">
        <f>IF(H57&lt;500," ",IF(H57&gt;4050,0.03,K56/I56))</f>
        <v>0.029448465185924633</v>
      </c>
    </row>
    <row r="58" spans="1:12" ht="12.75">
      <c r="A58" s="18"/>
      <c r="B58" s="20">
        <f t="shared" si="4"/>
        <v>2440</v>
      </c>
      <c r="C58" s="20">
        <f t="shared" si="5"/>
        <v>2467</v>
      </c>
      <c r="D58" s="20"/>
      <c r="E58" s="20">
        <f t="shared" si="6"/>
        <v>63</v>
      </c>
      <c r="F58" s="22">
        <f t="shared" si="7"/>
        <v>0.025420254202542025</v>
      </c>
      <c r="G58" s="19"/>
      <c r="H58" s="20">
        <f t="shared" si="0"/>
        <v>4036</v>
      </c>
      <c r="I58" s="20">
        <f t="shared" si="8"/>
        <v>4063</v>
      </c>
      <c r="J58" s="20"/>
      <c r="K58" s="20">
        <f>IF(H58&lt;500," ",IF(H58&gt;4050,"3 percent of income",K57+1))</f>
        <v>120</v>
      </c>
      <c r="L58" s="22">
        <f>IF(H58&lt;500," ",IF(H58&gt;4050,0.03,K57/I57))</f>
        <v>0.02949194547707559</v>
      </c>
    </row>
    <row r="59" spans="1:12" ht="12.75">
      <c r="A59" s="18"/>
      <c r="B59" s="20">
        <f t="shared" si="4"/>
        <v>2468</v>
      </c>
      <c r="C59" s="20">
        <f t="shared" si="5"/>
        <v>2495</v>
      </c>
      <c r="D59" s="20"/>
      <c r="E59" s="20">
        <f t="shared" si="6"/>
        <v>64</v>
      </c>
      <c r="F59" s="22">
        <f t="shared" si="7"/>
        <v>0.02553708958248885</v>
      </c>
      <c r="G59" s="19"/>
      <c r="H59" s="20">
        <f t="shared" si="0"/>
        <v>4064</v>
      </c>
      <c r="I59" s="20" t="str">
        <f t="shared" si="8"/>
        <v>+</v>
      </c>
      <c r="J59" s="20"/>
      <c r="K59" s="20" t="str">
        <f>IF(H59&lt;500," ",IF(H59&gt;4050,"3 percent of income",K58+1))</f>
        <v>3 percent of income</v>
      </c>
      <c r="L59" s="22">
        <f>IF(H59&lt;500," ",IF(H59&gt;4050,0.03,K58/I58))</f>
        <v>0.03</v>
      </c>
    </row>
    <row r="60" spans="1:12" ht="12.75">
      <c r="A60" s="18"/>
      <c r="B60" s="20">
        <f t="shared" si="4"/>
        <v>2496</v>
      </c>
      <c r="C60" s="20">
        <f t="shared" si="5"/>
        <v>2523</v>
      </c>
      <c r="D60" s="20"/>
      <c r="E60" s="20">
        <f t="shared" si="6"/>
        <v>65</v>
      </c>
      <c r="F60" s="22">
        <f t="shared" si="7"/>
        <v>0.02565130260521042</v>
      </c>
      <c r="G60" s="19"/>
      <c r="H60" s="20" t="str">
        <f t="shared" si="0"/>
        <v> </v>
      </c>
      <c r="I60" s="20" t="str">
        <f t="shared" si="8"/>
        <v> </v>
      </c>
      <c r="J60" s="20"/>
      <c r="K60" s="20"/>
      <c r="L60" s="22"/>
    </row>
    <row r="61" spans="1:12" ht="12.75">
      <c r="A61" s="18"/>
      <c r="B61" s="20">
        <f t="shared" si="4"/>
        <v>2524</v>
      </c>
      <c r="C61" s="20">
        <f t="shared" si="5"/>
        <v>2551</v>
      </c>
      <c r="D61" s="20"/>
      <c r="E61" s="20">
        <f t="shared" si="6"/>
        <v>66</v>
      </c>
      <c r="F61" s="22">
        <f t="shared" si="7"/>
        <v>0.025762980578676178</v>
      </c>
      <c r="G61" s="19"/>
      <c r="H61" s="20" t="str">
        <f t="shared" si="0"/>
        <v> </v>
      </c>
      <c r="I61" s="20" t="str">
        <f t="shared" si="8"/>
        <v> </v>
      </c>
      <c r="J61" s="20"/>
      <c r="K61" s="20"/>
      <c r="L61" s="22"/>
    </row>
    <row r="62" spans="1:12" ht="12.75">
      <c r="A62" s="18"/>
      <c r="B62" s="20">
        <f t="shared" si="4"/>
        <v>2552</v>
      </c>
      <c r="C62" s="20">
        <f t="shared" si="5"/>
        <v>2579</v>
      </c>
      <c r="D62" s="20"/>
      <c r="E62" s="20">
        <f t="shared" si="6"/>
        <v>67</v>
      </c>
      <c r="F62" s="22">
        <f t="shared" si="7"/>
        <v>0.025872206977655823</v>
      </c>
      <c r="G62" s="19"/>
      <c r="H62" s="20" t="str">
        <f t="shared" si="0"/>
        <v> </v>
      </c>
      <c r="I62" s="20" t="str">
        <f t="shared" si="8"/>
        <v> </v>
      </c>
      <c r="J62" s="20"/>
      <c r="K62" s="20"/>
      <c r="L62" s="22"/>
    </row>
    <row r="63" spans="1:12" ht="12.75">
      <c r="A63" s="18"/>
      <c r="B63" s="18"/>
      <c r="C63" s="18"/>
      <c r="D63" s="18"/>
      <c r="E63" s="18"/>
      <c r="F63" s="18"/>
      <c r="G63" s="23"/>
      <c r="H63" s="20" t="str">
        <f t="shared" si="0"/>
        <v> </v>
      </c>
      <c r="I63" s="20" t="str">
        <f t="shared" si="8"/>
        <v> </v>
      </c>
      <c r="J63" s="20"/>
      <c r="K63" s="20"/>
      <c r="L63" s="22"/>
    </row>
    <row r="64" spans="1:12" ht="12.75">
      <c r="A64" s="18"/>
      <c r="B64" s="18"/>
      <c r="C64" s="18"/>
      <c r="D64" s="18"/>
      <c r="E64" s="18"/>
      <c r="F64" s="18"/>
      <c r="G64" s="23"/>
      <c r="H64" s="18"/>
      <c r="I64" s="18"/>
      <c r="J64" s="18"/>
      <c r="K64" s="18"/>
      <c r="L64" s="18"/>
    </row>
    <row r="90" spans="2:6" ht="12">
      <c r="B90" s="8"/>
      <c r="C90" s="8"/>
      <c r="D90" s="8"/>
      <c r="E90" s="8"/>
      <c r="F90" s="9"/>
    </row>
    <row r="91" spans="2:6" ht="12">
      <c r="B91" s="8"/>
      <c r="C91" s="8"/>
      <c r="D91" s="8"/>
      <c r="E91" s="8"/>
      <c r="F91" s="9"/>
    </row>
  </sheetData>
  <mergeCells count="3">
    <mergeCell ref="J1:L1"/>
    <mergeCell ref="F4:F5"/>
    <mergeCell ref="L4:L5"/>
  </mergeCells>
  <printOptions/>
  <pageMargins left="0.63" right="0.75" top="0.58" bottom="0.48" header="0.29" footer="0.3"/>
  <pageSetup horizontalDpi="355" verticalDpi="355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test10</dc:creator>
  <cp:keywords/>
  <dc:description/>
  <cp:lastModifiedBy>user</cp:lastModifiedBy>
  <cp:lastPrinted>2009-04-03T19:43:22Z</cp:lastPrinted>
  <dcterms:created xsi:type="dcterms:W3CDTF">2004-03-12T21:15:59Z</dcterms:created>
  <dcterms:modified xsi:type="dcterms:W3CDTF">2009-04-03T19:43:38Z</dcterms:modified>
  <cp:category/>
  <cp:version/>
  <cp:contentType/>
  <cp:contentStatus/>
</cp:coreProperties>
</file>